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Nermin's Documents\Malteser South Sudan\Procurement\ITB\ITT 2022\Yei procurement 2022\PRF_YEI_2022_0006 rehabilitation of Loparate PHCU\"/>
    </mc:Choice>
  </mc:AlternateContent>
  <xr:revisionPtr revIDLastSave="0" documentId="13_ncr:1_{5E74170B-D062-424C-94D6-C14BA954089C}"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1" l="1"/>
  <c r="F35" i="1"/>
  <c r="F34" i="1"/>
  <c r="F33" i="1"/>
  <c r="F32" i="1"/>
  <c r="D31" i="1"/>
  <c r="F31" i="1" s="1"/>
  <c r="D30" i="1"/>
  <c r="F30" i="1" s="1"/>
  <c r="D26" i="1"/>
  <c r="F26" i="1" s="1"/>
  <c r="D25" i="1"/>
  <c r="F25" i="1" s="1"/>
  <c r="D24" i="1"/>
  <c r="F24" i="1" s="1"/>
  <c r="D21" i="1"/>
  <c r="F21" i="1" s="1"/>
  <c r="D20" i="1"/>
  <c r="F20" i="1" s="1"/>
  <c r="D19" i="1"/>
  <c r="F19" i="1" s="1"/>
  <c r="D18" i="1"/>
  <c r="F18" i="1" s="1"/>
  <c r="D17" i="1"/>
  <c r="F17" i="1" s="1"/>
  <c r="D14" i="1"/>
  <c r="F14" i="1" s="1"/>
  <c r="D13" i="1"/>
  <c r="F13" i="1" s="1"/>
  <c r="D12" i="1"/>
  <c r="F12" i="1" s="1"/>
  <c r="D11" i="1"/>
  <c r="F11" i="1" s="1"/>
  <c r="D10" i="1"/>
  <c r="F10" i="1" s="1"/>
  <c r="D9" i="1"/>
  <c r="F9" i="1" s="1"/>
  <c r="D8" i="1"/>
  <c r="F8" i="1" s="1"/>
  <c r="F7" i="1"/>
  <c r="D7" i="1"/>
  <c r="F37" i="1" l="1"/>
  <c r="F27" i="1"/>
  <c r="F15" i="1"/>
  <c r="F22" i="1"/>
  <c r="F38" i="1" l="1"/>
</calcChain>
</file>

<file path=xl/sharedStrings.xml><?xml version="1.0" encoding="utf-8"?>
<sst xmlns="http://schemas.openxmlformats.org/spreadsheetml/2006/main" count="65" uniqueCount="51">
  <si>
    <t xml:space="preserve">Bill Of Quantities </t>
  </si>
  <si>
    <t xml:space="preserve"> Construction separate block of latrine for Males and Females Rony Primary Health Care Unit   </t>
  </si>
  <si>
    <t>Date:</t>
  </si>
  <si>
    <t>Item</t>
  </si>
  <si>
    <t>Unit</t>
  </si>
  <si>
    <t>Quantity</t>
  </si>
  <si>
    <t>Unit rate (USD)</t>
  </si>
  <si>
    <t>Amount (USD)</t>
  </si>
  <si>
    <t>Sub-structure</t>
  </si>
  <si>
    <t>Excavate  a pit  latrine,foundation trench and aprone in pit safety considerations</t>
  </si>
  <si>
    <t>Cu.m</t>
  </si>
  <si>
    <t>Concrete M10 to 100mm thick pit base , foundation trench and splash aprone</t>
  </si>
  <si>
    <t>Provide and place  A142 BRC mesh and DPM for the floor slab/base and apron</t>
  </si>
  <si>
    <t>Sq.m</t>
  </si>
  <si>
    <t xml:space="preserve">200mm walling for the excavated pit and plinth walls in well burnt clay bricks bedded and jointed 1:4 cement sand mortar </t>
  </si>
  <si>
    <t>15mm thick  cement sand (1:4) plastering to pit wall rendered in cement  including  painting with water proof  material.</t>
  </si>
  <si>
    <t>Reinforced concrete M20 including formworks for slab,mahole cover,pit round and  ground beams,and ramp</t>
  </si>
  <si>
    <t>High tensile steel bars (12mm and 8mm) including cutting bending tying,hooking and fixing for beams, slab and ram</t>
  </si>
  <si>
    <t>kg</t>
  </si>
  <si>
    <t>Imported murrum (gravel) well spread levelled and compacted.</t>
  </si>
  <si>
    <t>Sub-total 1</t>
  </si>
  <si>
    <t>Super-structure</t>
  </si>
  <si>
    <t xml:space="preserve">200 mm wide bituminous felt dump proof course </t>
  </si>
  <si>
    <t>m</t>
  </si>
  <si>
    <t>200mm thick super-structure walls in standard blocks in cement sand (1:4) mortar: reinforced with hoop iron wall ties laid horizontally at 200mm spacing</t>
  </si>
  <si>
    <t>Reinforced concrete M20 to ring beam as shown in the drawing including formworks for ring beam.</t>
  </si>
  <si>
    <t>High tensile steel bars (12mm and 8mm) including cutting bending tying,hooking and fixing.</t>
  </si>
  <si>
    <t>Sqm</t>
  </si>
  <si>
    <t>Sub-total 2</t>
  </si>
  <si>
    <t>Finishes</t>
  </si>
  <si>
    <t>Interior  and exterior plastering 15mm thick with 1:4 cement sand mortar with smooth finishing before painting for exterior wall</t>
  </si>
  <si>
    <t>Sub-total 3</t>
  </si>
  <si>
    <t>Supplies and Fittings</t>
  </si>
  <si>
    <t>Door and windows (use lead lined metal as frames )</t>
  </si>
  <si>
    <t>Supply and installing of metal doors including fabrication and painting; in  metalic plate and louvers for ventilation 0.3 at the top and bottom of the shutter and proper  in and out locking system with a medium size padlocks for D1</t>
  </si>
  <si>
    <t xml:space="preserve"> </t>
  </si>
  <si>
    <t>Supply and installing  metal windows including fabrication and painting with proper ventilation using metalic louvers</t>
  </si>
  <si>
    <t>No</t>
  </si>
  <si>
    <t xml:space="preserve">Supply and installing of  ceramic standard  scotting toilet  </t>
  </si>
  <si>
    <t>Supply and installing of rain catchment guitter at the backside of the building  with 4'' UPVC pipe with all its accessories  directing the rain  water to the ground as shown in the drwaing</t>
  </si>
  <si>
    <t>block</t>
  </si>
  <si>
    <t>Supply and install 1.5 inche dai galvanised circular hollow section hand rails to the disabled room as shown in thedrawing</t>
  </si>
  <si>
    <t>stance</t>
  </si>
  <si>
    <t>Supply padded direct drop  (seat) sanitatary  plastic to the disable design with a drop hole</t>
  </si>
  <si>
    <t>Supply of hand washing facility of  50 liters plastic storage with a tap place on metallic stand from hollow section metal, design with a space for keeping soap.</t>
  </si>
  <si>
    <t>Sub-total 4</t>
  </si>
  <si>
    <t>Grand Total</t>
  </si>
  <si>
    <r>
      <rPr>
        <b/>
        <i/>
        <sz val="12"/>
        <color theme="1"/>
        <rFont val="Times New Roman"/>
        <family val="1"/>
      </rPr>
      <t>Roofing</t>
    </r>
    <r>
      <rPr>
        <b/>
        <sz val="12"/>
        <color theme="1"/>
        <rFont val="Times New Roman"/>
        <family val="1"/>
      </rPr>
      <t xml:space="preserve">  </t>
    </r>
    <r>
      <rPr>
        <sz val="12"/>
        <color theme="1"/>
        <rFont val="Times New Roman"/>
        <family val="1"/>
      </rPr>
      <t xml:space="preserve">                                                                                                                                                </t>
    </r>
    <r>
      <rPr>
        <u/>
        <sz val="12"/>
        <color theme="1"/>
        <rFont val="Times New Roman"/>
        <family val="1"/>
      </rPr>
      <t>Supply all required items</t>
    </r>
    <r>
      <rPr>
        <sz val="12"/>
        <color theme="1"/>
        <rFont val="Times New Roman"/>
        <family val="1"/>
      </rPr>
      <t xml:space="preserve"> and construct roof as per the drawing (hard timber rafter 4"X2",hard  timber purlins 3"X2",hard  timber facial boards 9"X1" smoothly sharp  including painting and  prepainted corrugated roofing sheets guage 28)  at the roof plan area as shown in the drawing </t>
    </r>
  </si>
  <si>
    <r>
      <rPr>
        <b/>
        <i/>
        <sz val="12"/>
        <color theme="1"/>
        <rFont val="Times New Roman"/>
        <family val="1"/>
      </rPr>
      <t xml:space="preserve">Painting </t>
    </r>
    <r>
      <rPr>
        <i/>
        <sz val="12"/>
        <color theme="1"/>
        <rFont val="Times New Roman"/>
        <family val="1"/>
      </rPr>
      <t xml:space="preserve"> </t>
    </r>
    <r>
      <rPr>
        <sz val="12"/>
        <color theme="1"/>
        <rFont val="Times New Roman"/>
        <family val="1"/>
      </rPr>
      <t xml:space="preserve">                                                                                                                                                         Prepare surface, apply primer coats and three coats of plastic emulsion paint to external and internal rendered with oil paints after applyinng primer coats</t>
    </r>
  </si>
  <si>
    <r>
      <rPr>
        <b/>
        <i/>
        <sz val="12"/>
        <color theme="1"/>
        <rFont val="Times New Roman"/>
        <family val="1"/>
      </rPr>
      <t xml:space="preserve">Tiling </t>
    </r>
    <r>
      <rPr>
        <i/>
        <sz val="12"/>
        <color theme="1"/>
        <rFont val="Times New Roman"/>
        <family val="1"/>
      </rPr>
      <t xml:space="preserve">                                                                                                                                                                 Tiling (floor and interior walls of the rooms )</t>
    </r>
    <r>
      <rPr>
        <sz val="12"/>
        <color theme="1"/>
        <rFont val="Times New Roman"/>
        <family val="1"/>
      </rPr>
      <t xml:space="preserve">                                                                                                                                                         </t>
    </r>
  </si>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</sst>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Times New Roman"/>
      <family val="1"/>
    </font>
    <font>
      <sz val="12"/>
      <color theme="1"/>
      <name val="Times New Roman"/>
      <family val="1"/>
    </font>
    <font>
      <sz val="12"/>
      <name val="Times New Roman"/>
      <family val="1"/>
    </font>
    <font>
      <b/>
      <i/>
      <sz val="12"/>
      <color theme="1"/>
      <name val="Times New Roman"/>
      <family val="1"/>
    </font>
    <font>
      <u/>
      <sz val="12"/>
      <color theme="1"/>
      <name val="Times New Roman"/>
      <family val="1"/>
    </font>
    <font>
      <i/>
      <sz val="12"/>
      <color theme="1"/>
      <name val="Times New Roman"/>
      <family val="1"/>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s>
  <cellStyleXfs count="1">
    <xf numFmtId="0" fontId="0" fillId="0" borderId="0"/>
  </cellStyleXfs>
  <cellXfs count="78">
    <xf numFmtId="0" fontId="0" fillId="0" borderId="0" xfId="0"/>
    <xf numFmtId="2" fontId="2" fillId="0" borderId="0" xfId="0" applyNumberFormat="1" applyFont="1"/>
    <xf numFmtId="0" fontId="2" fillId="0" borderId="4" xfId="0" applyFont="1" applyBorder="1" applyAlignment="1">
      <alignment vertical="top" wrapText="1"/>
    </xf>
    <xf numFmtId="2" fontId="1" fillId="0" borderId="3" xfId="0" applyNumberFormat="1" applyFont="1" applyBorder="1" applyAlignment="1">
      <alignment horizontal="center" vertical="top" wrapText="1"/>
    </xf>
    <xf numFmtId="0" fontId="1" fillId="0" borderId="4" xfId="0" applyFont="1" applyFill="1" applyBorder="1" applyAlignment="1">
      <alignment horizontal="left" vertical="top" wrapText="1"/>
    </xf>
    <xf numFmtId="0" fontId="2" fillId="0" borderId="4" xfId="0" applyFont="1" applyBorder="1" applyAlignment="1">
      <alignment horizontal="center" vertical="top" wrapText="1"/>
    </xf>
    <xf numFmtId="2" fontId="2" fillId="0" borderId="0" xfId="0" applyNumberFormat="1" applyFont="1" applyAlignment="1">
      <alignment vertical="top" wrapText="1"/>
    </xf>
    <xf numFmtId="0" fontId="2" fillId="0" borderId="4" xfId="0" applyFont="1" applyBorder="1" applyAlignment="1">
      <alignment horizontal="right" vertical="top" wrapText="1"/>
    </xf>
    <xf numFmtId="2" fontId="2" fillId="0" borderId="5" xfId="0" applyNumberFormat="1" applyFont="1" applyBorder="1" applyAlignment="1">
      <alignment vertical="top" wrapText="1"/>
    </xf>
    <xf numFmtId="2" fontId="2" fillId="0" borderId="3" xfId="0" applyNumberFormat="1"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2" fontId="3" fillId="0" borderId="4" xfId="0" applyNumberFormat="1" applyFont="1" applyFill="1" applyBorder="1" applyAlignment="1">
      <alignment horizontal="right" vertical="top" wrapText="1"/>
    </xf>
    <xf numFmtId="2" fontId="3" fillId="3" borderId="4" xfId="0" quotePrefix="1" applyNumberFormat="1" applyFont="1" applyFill="1" applyBorder="1" applyAlignment="1">
      <alignment horizontal="right" vertical="top" wrapText="1"/>
    </xf>
    <xf numFmtId="2" fontId="2" fillId="0" borderId="4" xfId="0" quotePrefix="1" applyNumberFormat="1" applyFont="1" applyFill="1" applyBorder="1" applyAlignment="1">
      <alignment horizontal="right" vertical="top" wrapText="1"/>
    </xf>
    <xf numFmtId="0" fontId="2" fillId="3" borderId="4" xfId="0" applyFont="1" applyFill="1" applyBorder="1" applyAlignment="1">
      <alignment vertical="top" wrapText="1"/>
    </xf>
    <xf numFmtId="2" fontId="2" fillId="0" borderId="4" xfId="0" applyNumberFormat="1" applyFont="1" applyFill="1" applyBorder="1" applyAlignment="1">
      <alignment horizontal="right" vertical="top" wrapText="1"/>
    </xf>
    <xf numFmtId="0" fontId="2" fillId="0" borderId="4" xfId="0" applyFont="1" applyFill="1" applyBorder="1" applyAlignment="1">
      <alignment horizontal="right" vertical="top" wrapText="1"/>
    </xf>
    <xf numFmtId="2" fontId="2" fillId="3" borderId="4" xfId="0" applyNumberFormat="1" applyFont="1" applyFill="1" applyBorder="1" applyAlignment="1">
      <alignment horizontal="right" vertical="top" wrapText="1"/>
    </xf>
    <xf numFmtId="0" fontId="2" fillId="0" borderId="4" xfId="0" applyFont="1" applyFill="1" applyBorder="1" applyAlignment="1">
      <alignment horizontal="left" vertical="top" wrapText="1"/>
    </xf>
    <xf numFmtId="2" fontId="2" fillId="4" borderId="3" xfId="0" applyNumberFormat="1" applyFont="1" applyFill="1" applyBorder="1" applyAlignment="1">
      <alignment horizontal="center" vertical="top" wrapText="1"/>
    </xf>
    <xf numFmtId="0" fontId="1" fillId="4" borderId="4" xfId="0" applyFont="1" applyFill="1" applyBorder="1" applyAlignment="1">
      <alignment horizontal="right" vertical="top" wrapText="1"/>
    </xf>
    <xf numFmtId="0" fontId="1" fillId="4" borderId="4" xfId="0" applyFont="1" applyFill="1" applyBorder="1" applyAlignment="1">
      <alignment horizontal="center" vertical="top" wrapText="1"/>
    </xf>
    <xf numFmtId="2" fontId="1" fillId="4" borderId="4" xfId="0" applyNumberFormat="1" applyFont="1" applyFill="1" applyBorder="1" applyAlignment="1">
      <alignment horizontal="right" vertical="top" wrapText="1"/>
    </xf>
    <xf numFmtId="2" fontId="1" fillId="4" borderId="5" xfId="0" applyNumberFormat="1" applyFont="1" applyFill="1" applyBorder="1" applyAlignment="1">
      <alignment vertical="top" wrapText="1"/>
    </xf>
    <xf numFmtId="0" fontId="1" fillId="0" borderId="4" xfId="0" applyFont="1" applyBorder="1" applyAlignment="1">
      <alignment vertical="top" wrapText="1"/>
    </xf>
    <xf numFmtId="2" fontId="2" fillId="3" borderId="5" xfId="0" applyNumberFormat="1" applyFont="1" applyFill="1" applyBorder="1" applyAlignment="1">
      <alignment vertical="top" wrapText="1"/>
    </xf>
    <xf numFmtId="2" fontId="3" fillId="3" borderId="4" xfId="0" applyNumberFormat="1" applyFont="1" applyFill="1" applyBorder="1" applyAlignment="1">
      <alignment horizontal="right" vertical="top" wrapText="1"/>
    </xf>
    <xf numFmtId="2" fontId="2" fillId="0" borderId="6" xfId="0" applyNumberFormat="1" applyFont="1" applyFill="1" applyBorder="1" applyAlignment="1">
      <alignment horizontal="center" vertical="top" wrapText="1"/>
    </xf>
    <xf numFmtId="0" fontId="2" fillId="0" borderId="7" xfId="0" applyFont="1" applyFill="1" applyBorder="1" applyAlignment="1">
      <alignment horizontal="left" vertical="top" wrapText="1"/>
    </xf>
    <xf numFmtId="0" fontId="2" fillId="0" borderId="7" xfId="0" applyFont="1" applyFill="1" applyBorder="1" applyAlignment="1">
      <alignment horizontal="center" vertical="top" wrapText="1"/>
    </xf>
    <xf numFmtId="2" fontId="2" fillId="0" borderId="7" xfId="0" applyNumberFormat="1" applyFont="1" applyFill="1" applyBorder="1" applyAlignment="1">
      <alignment horizontal="right" vertical="top" wrapText="1"/>
    </xf>
    <xf numFmtId="0" fontId="2" fillId="0" borderId="7" xfId="0" applyFont="1" applyBorder="1" applyAlignment="1">
      <alignment horizontal="right" vertical="top" wrapText="1"/>
    </xf>
    <xf numFmtId="2" fontId="2" fillId="0" borderId="8" xfId="0" applyNumberFormat="1" applyFont="1" applyBorder="1" applyAlignment="1">
      <alignment vertical="top" wrapText="1"/>
    </xf>
    <xf numFmtId="2" fontId="1" fillId="5" borderId="3" xfId="0" applyNumberFormat="1" applyFont="1" applyFill="1" applyBorder="1" applyAlignment="1">
      <alignment horizontal="center" vertical="top" wrapText="1"/>
    </xf>
    <xf numFmtId="0" fontId="1" fillId="5" borderId="4" xfId="0" applyFont="1" applyFill="1" applyBorder="1" applyAlignment="1">
      <alignment horizontal="right" vertical="top" wrapText="1"/>
    </xf>
    <xf numFmtId="0" fontId="1" fillId="5" borderId="4" xfId="0" applyFont="1" applyFill="1" applyBorder="1" applyAlignment="1">
      <alignment horizontal="center" vertical="top" wrapText="1"/>
    </xf>
    <xf numFmtId="2" fontId="1" fillId="5" borderId="4" xfId="0" applyNumberFormat="1" applyFont="1" applyFill="1" applyBorder="1" applyAlignment="1">
      <alignment horizontal="right" vertical="top" wrapText="1"/>
    </xf>
    <xf numFmtId="2" fontId="1" fillId="5" borderId="5" xfId="0" applyNumberFormat="1" applyFont="1" applyFill="1" applyBorder="1" applyAlignment="1">
      <alignment vertical="top" wrapText="1"/>
    </xf>
    <xf numFmtId="2" fontId="1" fillId="0" borderId="3" xfId="0" applyNumberFormat="1" applyFont="1" applyFill="1" applyBorder="1" applyAlignment="1">
      <alignment horizontal="center" vertical="top" wrapText="1"/>
    </xf>
    <xf numFmtId="0" fontId="1" fillId="0" borderId="4" xfId="0" applyFont="1" applyBorder="1" applyAlignment="1">
      <alignment horizontal="left" vertical="top" wrapText="1"/>
    </xf>
    <xf numFmtId="2" fontId="2" fillId="0" borderId="4" xfId="0" applyNumberFormat="1" applyFont="1" applyBorder="1" applyAlignment="1">
      <alignment horizontal="right" vertical="top" wrapText="1"/>
    </xf>
    <xf numFmtId="2" fontId="2" fillId="0" borderId="3" xfId="0" applyNumberFormat="1" applyFont="1" applyBorder="1" applyAlignment="1">
      <alignment horizontal="center" vertical="top" wrapText="1"/>
    </xf>
    <xf numFmtId="0" fontId="3" fillId="0" borderId="4" xfId="0" applyFont="1" applyBorder="1" applyAlignment="1">
      <alignment vertical="top" wrapText="1"/>
    </xf>
    <xf numFmtId="2" fontId="1" fillId="4" borderId="4" xfId="0" applyNumberFormat="1" applyFont="1" applyFill="1" applyBorder="1" applyAlignment="1">
      <alignment vertical="top" wrapText="1"/>
    </xf>
    <xf numFmtId="2" fontId="1" fillId="2" borderId="2" xfId="0" applyNumberFormat="1" applyFont="1" applyFill="1" applyBorder="1" applyAlignment="1">
      <alignment horizontal="center" vertical="top" wrapText="1"/>
    </xf>
    <xf numFmtId="0" fontId="1" fillId="2" borderId="2" xfId="0" applyFont="1" applyFill="1" applyBorder="1" applyAlignment="1">
      <alignment horizontal="right" vertical="top" wrapText="1"/>
    </xf>
    <xf numFmtId="0" fontId="1" fillId="2" borderId="2" xfId="0" applyFont="1" applyFill="1" applyBorder="1" applyAlignment="1">
      <alignment horizontal="center" vertical="top" wrapText="1"/>
    </xf>
    <xf numFmtId="2" fontId="1" fillId="2" borderId="2" xfId="0" applyNumberFormat="1" applyFont="1" applyFill="1" applyBorder="1" applyAlignment="1">
      <alignment vertical="top" wrapText="1"/>
    </xf>
    <xf numFmtId="2" fontId="2" fillId="0" borderId="0" xfId="0" applyNumberFormat="1" applyFont="1" applyAlignment="1">
      <alignment horizontal="center" vertical="center"/>
    </xf>
    <xf numFmtId="0" fontId="2" fillId="0" borderId="0" xfId="0" applyFont="1"/>
    <xf numFmtId="2" fontId="1" fillId="0" borderId="0" xfId="0" applyNumberFormat="1" applyFont="1" applyAlignment="1">
      <alignment horizontal="center"/>
    </xf>
    <xf numFmtId="0" fontId="1" fillId="0" borderId="0" xfId="0" applyFont="1" applyAlignment="1">
      <alignment horizontal="center"/>
    </xf>
    <xf numFmtId="2"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Fill="1"/>
    <xf numFmtId="2" fontId="2" fillId="0" borderId="0" xfId="0" applyNumberFormat="1" applyFont="1" applyBorder="1" applyAlignment="1">
      <alignment horizontal="center"/>
    </xf>
    <xf numFmtId="0" fontId="2" fillId="0" borderId="0" xfId="0" applyFont="1" applyBorder="1" applyAlignment="1">
      <alignment wrapText="1"/>
    </xf>
    <xf numFmtId="0" fontId="2" fillId="0" borderId="0" xfId="0" applyFont="1" applyFill="1" applyBorder="1" applyAlignment="1">
      <alignment horizontal="center"/>
    </xf>
    <xf numFmtId="2" fontId="2" fillId="0" borderId="0" xfId="0" applyNumberFormat="1" applyFont="1" applyFill="1" applyBorder="1"/>
    <xf numFmtId="0" fontId="2" fillId="0" borderId="0" xfId="0" applyFont="1" applyBorder="1" applyAlignment="1">
      <alignment horizontal="right"/>
    </xf>
    <xf numFmtId="2" fontId="2" fillId="0" borderId="0" xfId="0" applyNumberFormat="1" applyFont="1" applyBorder="1"/>
    <xf numFmtId="0" fontId="2" fillId="0" borderId="0" xfId="0" applyFont="1" applyBorder="1"/>
    <xf numFmtId="2" fontId="2" fillId="0" borderId="0" xfId="0" applyNumberFormat="1" applyFont="1" applyAlignment="1">
      <alignment horizontal="center"/>
    </xf>
    <xf numFmtId="0" fontId="2" fillId="0" borderId="0" xfId="0" applyFont="1" applyAlignment="1">
      <alignment wrapText="1"/>
    </xf>
    <xf numFmtId="0" fontId="2" fillId="0" borderId="0" xfId="0" applyFont="1" applyFill="1" applyAlignment="1">
      <alignment horizontal="center"/>
    </xf>
    <xf numFmtId="2" fontId="2" fillId="0" borderId="0" xfId="0" applyNumberFormat="1" applyFont="1" applyFill="1"/>
    <xf numFmtId="0" fontId="2" fillId="0" borderId="0" xfId="0" applyFont="1" applyAlignment="1">
      <alignment horizontal="right"/>
    </xf>
    <xf numFmtId="0" fontId="2" fillId="0" borderId="0" xfId="0" applyFont="1" applyAlignment="1">
      <alignment horizontal="center"/>
    </xf>
    <xf numFmtId="2" fontId="2" fillId="0" borderId="0" xfId="0" applyNumberFormat="1" applyFont="1" applyFill="1" applyBorder="1" applyAlignment="1">
      <alignment horizontal="right"/>
    </xf>
    <xf numFmtId="2" fontId="2" fillId="0" borderId="0" xfId="0" applyNumberFormat="1" applyFont="1" applyFill="1" applyAlignment="1">
      <alignment horizontal="right"/>
    </xf>
    <xf numFmtId="0" fontId="1" fillId="0" borderId="0" xfId="0" applyFont="1" applyAlignment="1">
      <alignment horizontal="center" wrapText="1"/>
    </xf>
    <xf numFmtId="0" fontId="2" fillId="0" borderId="0" xfId="0" applyFont="1" applyAlignment="1">
      <alignment horizontal="center" wrapText="1"/>
    </xf>
    <xf numFmtId="2" fontId="1" fillId="0" borderId="0" xfId="0" applyNumberFormat="1" applyFont="1" applyAlignment="1">
      <alignment horizontal="center"/>
    </xf>
    <xf numFmtId="0" fontId="1" fillId="0" borderId="0" xfId="0" applyFont="1" applyAlignment="1">
      <alignment horizontal="center"/>
    </xf>
    <xf numFmtId="0" fontId="1"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86"/>
  <sheetViews>
    <sheetView tabSelected="1" topLeftCell="A31" zoomScaleNormal="100" workbookViewId="0">
      <selection activeCell="A3" sqref="A3:F38"/>
    </sheetView>
  </sheetViews>
  <sheetFormatPr defaultColWidth="9.140625" defaultRowHeight="15.75" x14ac:dyDescent="0.25"/>
  <cols>
    <col min="1" max="1" width="6.7109375" style="65" customWidth="1"/>
    <col min="2" max="2" width="52.7109375" style="66" customWidth="1"/>
    <col min="3" max="3" width="10.28515625" style="70" customWidth="1"/>
    <col min="4" max="4" width="10.28515625" style="1" customWidth="1"/>
    <col min="5" max="5" width="10.140625" style="69" customWidth="1"/>
    <col min="6" max="6" width="11.85546875" style="1" customWidth="1"/>
    <col min="7" max="16384" width="9.140625" style="50"/>
  </cols>
  <sheetData>
    <row r="2" spans="1:6" x14ac:dyDescent="0.25">
      <c r="A2" s="49"/>
      <c r="B2" s="73" t="s">
        <v>0</v>
      </c>
      <c r="C2" s="74"/>
      <c r="D2" s="74"/>
      <c r="E2" s="74"/>
    </row>
    <row r="3" spans="1:6" x14ac:dyDescent="0.25">
      <c r="A3" s="75" t="s">
        <v>1</v>
      </c>
      <c r="B3" s="76"/>
      <c r="C3" s="76"/>
      <c r="D3" s="76"/>
      <c r="E3" s="76"/>
      <c r="F3" s="76"/>
    </row>
    <row r="4" spans="1:6" x14ac:dyDescent="0.25">
      <c r="A4" s="51"/>
      <c r="B4" s="52"/>
      <c r="C4" s="52"/>
      <c r="D4" s="77" t="s">
        <v>2</v>
      </c>
      <c r="E4" s="77"/>
      <c r="F4" s="77"/>
    </row>
    <row r="5" spans="1:6" s="55" customFormat="1" ht="31.5" x14ac:dyDescent="0.25">
      <c r="A5" s="53" t="s">
        <v>50</v>
      </c>
      <c r="B5" s="54" t="s">
        <v>3</v>
      </c>
      <c r="C5" s="54" t="s">
        <v>4</v>
      </c>
      <c r="D5" s="53" t="s">
        <v>5</v>
      </c>
      <c r="E5" s="54" t="s">
        <v>6</v>
      </c>
      <c r="F5" s="53" t="s">
        <v>7</v>
      </c>
    </row>
    <row r="6" spans="1:6" x14ac:dyDescent="0.25">
      <c r="A6" s="3">
        <v>1</v>
      </c>
      <c r="B6" s="4" t="s">
        <v>8</v>
      </c>
      <c r="C6" s="5"/>
      <c r="D6" s="6"/>
      <c r="E6" s="7"/>
      <c r="F6" s="8"/>
    </row>
    <row r="7" spans="1:6" ht="31.5" x14ac:dyDescent="0.25">
      <c r="A7" s="9">
        <v>1.01</v>
      </c>
      <c r="B7" s="10" t="s">
        <v>9</v>
      </c>
      <c r="C7" s="11" t="s">
        <v>10</v>
      </c>
      <c r="D7" s="12">
        <f>2*28.57</f>
        <v>57.14</v>
      </c>
      <c r="E7" s="7">
        <v>0</v>
      </c>
      <c r="F7" s="8">
        <f t="shared" ref="F7:F14" si="0">D7*E7</f>
        <v>0</v>
      </c>
    </row>
    <row r="8" spans="1:6" s="56" customFormat="1" ht="31.5" x14ac:dyDescent="0.25">
      <c r="A8" s="9">
        <v>1.02</v>
      </c>
      <c r="B8" s="10" t="s">
        <v>11</v>
      </c>
      <c r="C8" s="11" t="s">
        <v>10</v>
      </c>
      <c r="D8" s="13">
        <f>2*1.83</f>
        <v>3.66</v>
      </c>
      <c r="E8" s="7">
        <v>0</v>
      </c>
      <c r="F8" s="8">
        <f t="shared" si="0"/>
        <v>0</v>
      </c>
    </row>
    <row r="9" spans="1:6" ht="31.5" x14ac:dyDescent="0.25">
      <c r="A9" s="9">
        <v>1.03</v>
      </c>
      <c r="B9" s="10" t="s">
        <v>12</v>
      </c>
      <c r="C9" s="11" t="s">
        <v>13</v>
      </c>
      <c r="D9" s="14">
        <f>2*10</f>
        <v>20</v>
      </c>
      <c r="E9" s="7">
        <v>0</v>
      </c>
      <c r="F9" s="8">
        <f t="shared" si="0"/>
        <v>0</v>
      </c>
    </row>
    <row r="10" spans="1:6" s="57" customFormat="1" ht="45.75" customHeight="1" x14ac:dyDescent="0.25">
      <c r="A10" s="9">
        <v>1.04</v>
      </c>
      <c r="B10" s="15" t="s">
        <v>14</v>
      </c>
      <c r="C10" s="11" t="s">
        <v>13</v>
      </c>
      <c r="D10" s="16">
        <f>2*61.08</f>
        <v>122.16</v>
      </c>
      <c r="E10" s="17">
        <v>0</v>
      </c>
      <c r="F10" s="8">
        <f t="shared" si="0"/>
        <v>0</v>
      </c>
    </row>
    <row r="11" spans="1:6" ht="50.25" customHeight="1" x14ac:dyDescent="0.25">
      <c r="A11" s="9">
        <v>1.05</v>
      </c>
      <c r="B11" s="10" t="s">
        <v>15</v>
      </c>
      <c r="C11" s="11" t="s">
        <v>13</v>
      </c>
      <c r="D11" s="16">
        <f>2*36.6</f>
        <v>73.2</v>
      </c>
      <c r="E11" s="7">
        <v>0</v>
      </c>
      <c r="F11" s="8">
        <f t="shared" si="0"/>
        <v>0</v>
      </c>
    </row>
    <row r="12" spans="1:6" ht="39" customHeight="1" x14ac:dyDescent="0.25">
      <c r="A12" s="9">
        <v>1.06</v>
      </c>
      <c r="B12" s="10" t="s">
        <v>16</v>
      </c>
      <c r="C12" s="11" t="s">
        <v>10</v>
      </c>
      <c r="D12" s="16">
        <f>2*2</f>
        <v>4</v>
      </c>
      <c r="E12" s="7">
        <v>0</v>
      </c>
      <c r="F12" s="8">
        <f t="shared" si="0"/>
        <v>0</v>
      </c>
    </row>
    <row r="13" spans="1:6" ht="36.75" customHeight="1" x14ac:dyDescent="0.25">
      <c r="A13" s="9">
        <v>1.07</v>
      </c>
      <c r="B13" s="10" t="s">
        <v>17</v>
      </c>
      <c r="C13" s="11" t="s">
        <v>18</v>
      </c>
      <c r="D13" s="18">
        <f>2*220</f>
        <v>440</v>
      </c>
      <c r="E13" s="7">
        <v>0</v>
      </c>
      <c r="F13" s="8">
        <f t="shared" si="0"/>
        <v>0</v>
      </c>
    </row>
    <row r="14" spans="1:6" ht="32.25" customHeight="1" x14ac:dyDescent="0.25">
      <c r="A14" s="9">
        <v>1.08</v>
      </c>
      <c r="B14" s="19" t="s">
        <v>19</v>
      </c>
      <c r="C14" s="11" t="s">
        <v>10</v>
      </c>
      <c r="D14" s="16">
        <f>2*8</f>
        <v>16</v>
      </c>
      <c r="E14" s="7">
        <v>0</v>
      </c>
      <c r="F14" s="8">
        <f t="shared" si="0"/>
        <v>0</v>
      </c>
    </row>
    <row r="15" spans="1:6" x14ac:dyDescent="0.25">
      <c r="A15" s="20"/>
      <c r="B15" s="21" t="s">
        <v>20</v>
      </c>
      <c r="C15" s="22"/>
      <c r="D15" s="23"/>
      <c r="E15" s="21"/>
      <c r="F15" s="24">
        <f>SUM(F7:F14)</f>
        <v>0</v>
      </c>
    </row>
    <row r="16" spans="1:6" x14ac:dyDescent="0.25">
      <c r="A16" s="3">
        <v>2</v>
      </c>
      <c r="B16" s="25" t="s">
        <v>21</v>
      </c>
      <c r="C16" s="5"/>
      <c r="D16" s="16"/>
      <c r="E16" s="7"/>
      <c r="F16" s="26"/>
    </row>
    <row r="17" spans="1:6" x14ac:dyDescent="0.25">
      <c r="A17" s="9">
        <v>2.0099999999999998</v>
      </c>
      <c r="B17" s="10" t="s">
        <v>22</v>
      </c>
      <c r="C17" s="11" t="s">
        <v>23</v>
      </c>
      <c r="D17" s="16">
        <f>2*20.5</f>
        <v>41</v>
      </c>
      <c r="E17" s="7">
        <v>0</v>
      </c>
      <c r="F17" s="8">
        <f>D17*E17</f>
        <v>0</v>
      </c>
    </row>
    <row r="18" spans="1:6" ht="47.25" x14ac:dyDescent="0.25">
      <c r="A18" s="9">
        <v>2.02</v>
      </c>
      <c r="B18" s="10" t="s">
        <v>24</v>
      </c>
      <c r="C18" s="11" t="s">
        <v>13</v>
      </c>
      <c r="D18" s="16">
        <f>2*38.65</f>
        <v>77.3</v>
      </c>
      <c r="E18" s="7">
        <v>0</v>
      </c>
      <c r="F18" s="8">
        <f>D18*E18</f>
        <v>0</v>
      </c>
    </row>
    <row r="19" spans="1:6" ht="31.5" x14ac:dyDescent="0.25">
      <c r="A19" s="9">
        <v>2.0299999999999998</v>
      </c>
      <c r="B19" s="10" t="s">
        <v>25</v>
      </c>
      <c r="C19" s="11" t="s">
        <v>10</v>
      </c>
      <c r="D19" s="16">
        <f>2*0.87472</f>
        <v>1.7494400000000001</v>
      </c>
      <c r="E19" s="7">
        <v>0</v>
      </c>
      <c r="F19" s="8">
        <f>D19*E19</f>
        <v>0</v>
      </c>
    </row>
    <row r="20" spans="1:6" ht="31.5" x14ac:dyDescent="0.25">
      <c r="A20" s="9">
        <v>2.04</v>
      </c>
      <c r="B20" s="10" t="s">
        <v>26</v>
      </c>
      <c r="C20" s="11" t="s">
        <v>18</v>
      </c>
      <c r="D20" s="27">
        <f>2*69.56</f>
        <v>139.12</v>
      </c>
      <c r="E20" s="7">
        <v>0</v>
      </c>
      <c r="F20" s="8">
        <f>D20*E20</f>
        <v>0</v>
      </c>
    </row>
    <row r="21" spans="1:6" s="56" customFormat="1" ht="102" customHeight="1" x14ac:dyDescent="0.25">
      <c r="A21" s="28">
        <v>2.0499999999999998</v>
      </c>
      <c r="B21" s="29" t="s">
        <v>47</v>
      </c>
      <c r="C21" s="30" t="s">
        <v>27</v>
      </c>
      <c r="D21" s="31">
        <f>2*14.5</f>
        <v>29</v>
      </c>
      <c r="E21" s="32">
        <v>0</v>
      </c>
      <c r="F21" s="33">
        <f>D21*E21</f>
        <v>0</v>
      </c>
    </row>
    <row r="22" spans="1:6" ht="18" customHeight="1" x14ac:dyDescent="0.25">
      <c r="A22" s="34"/>
      <c r="B22" s="35" t="s">
        <v>28</v>
      </c>
      <c r="C22" s="36"/>
      <c r="D22" s="37"/>
      <c r="E22" s="35"/>
      <c r="F22" s="38">
        <f>SUM(F17:F21)</f>
        <v>0</v>
      </c>
    </row>
    <row r="23" spans="1:6" x14ac:dyDescent="0.25">
      <c r="A23" s="39">
        <v>3</v>
      </c>
      <c r="B23" s="4" t="s">
        <v>29</v>
      </c>
      <c r="C23" s="11"/>
      <c r="D23" s="16"/>
      <c r="E23" s="7"/>
      <c r="F23" s="8"/>
    </row>
    <row r="24" spans="1:6" s="56" customFormat="1" ht="48" customHeight="1" x14ac:dyDescent="0.25">
      <c r="A24" s="9">
        <v>3.01</v>
      </c>
      <c r="B24" s="10" t="s">
        <v>30</v>
      </c>
      <c r="C24" s="11" t="s">
        <v>13</v>
      </c>
      <c r="D24" s="18">
        <f>2*56.78</f>
        <v>113.56</v>
      </c>
      <c r="E24" s="7">
        <v>0</v>
      </c>
      <c r="F24" s="8">
        <f>D24*E24</f>
        <v>0</v>
      </c>
    </row>
    <row r="25" spans="1:6" s="56" customFormat="1" ht="69.75" customHeight="1" x14ac:dyDescent="0.25">
      <c r="A25" s="9">
        <v>3.02</v>
      </c>
      <c r="B25" s="10" t="s">
        <v>48</v>
      </c>
      <c r="C25" s="11" t="s">
        <v>13</v>
      </c>
      <c r="D25" s="18">
        <f>2*58.78</f>
        <v>117.56</v>
      </c>
      <c r="E25" s="7">
        <v>0</v>
      </c>
      <c r="F25" s="8">
        <f>D25*E25</f>
        <v>0</v>
      </c>
    </row>
    <row r="26" spans="1:6" s="56" customFormat="1" ht="36" customHeight="1" x14ac:dyDescent="0.25">
      <c r="A26" s="9">
        <v>3.03</v>
      </c>
      <c r="B26" s="10" t="s">
        <v>49</v>
      </c>
      <c r="C26" s="11" t="s">
        <v>13</v>
      </c>
      <c r="D26" s="16">
        <f>2*30</f>
        <v>60</v>
      </c>
      <c r="E26" s="7">
        <v>0</v>
      </c>
      <c r="F26" s="8">
        <f>D26*E26</f>
        <v>0</v>
      </c>
    </row>
    <row r="27" spans="1:6" s="56" customFormat="1" x14ac:dyDescent="0.25">
      <c r="A27" s="34"/>
      <c r="B27" s="35" t="s">
        <v>31</v>
      </c>
      <c r="C27" s="36"/>
      <c r="D27" s="37"/>
      <c r="E27" s="35"/>
      <c r="F27" s="38">
        <f>SUM(F24:F26)</f>
        <v>0</v>
      </c>
    </row>
    <row r="28" spans="1:6" x14ac:dyDescent="0.25">
      <c r="A28" s="3">
        <v>4</v>
      </c>
      <c r="B28" s="40" t="s">
        <v>32</v>
      </c>
      <c r="C28" s="5"/>
      <c r="D28" s="41"/>
      <c r="E28" s="7"/>
      <c r="F28" s="8"/>
    </row>
    <row r="29" spans="1:6" x14ac:dyDescent="0.25">
      <c r="A29" s="3"/>
      <c r="B29" s="40" t="s">
        <v>33</v>
      </c>
      <c r="C29" s="5"/>
      <c r="D29" s="41"/>
      <c r="E29" s="7"/>
      <c r="F29" s="8"/>
    </row>
    <row r="30" spans="1:6" ht="69.75" customHeight="1" x14ac:dyDescent="0.25">
      <c r="A30" s="42">
        <v>4.01</v>
      </c>
      <c r="B30" s="2" t="s">
        <v>34</v>
      </c>
      <c r="C30" s="5" t="s">
        <v>35</v>
      </c>
      <c r="D30" s="16">
        <f>2*2</f>
        <v>4</v>
      </c>
      <c r="E30" s="7">
        <v>0</v>
      </c>
      <c r="F30" s="8">
        <f t="shared" ref="F30:F36" si="1">D30*E30</f>
        <v>0</v>
      </c>
    </row>
    <row r="31" spans="1:6" ht="36.75" customHeight="1" x14ac:dyDescent="0.25">
      <c r="A31" s="42">
        <v>4.0199999999999996</v>
      </c>
      <c r="B31" s="2" t="s">
        <v>36</v>
      </c>
      <c r="C31" s="5" t="s">
        <v>37</v>
      </c>
      <c r="D31" s="16">
        <f>2*2</f>
        <v>4</v>
      </c>
      <c r="E31" s="7">
        <v>0</v>
      </c>
      <c r="F31" s="8">
        <f t="shared" si="1"/>
        <v>0</v>
      </c>
    </row>
    <row r="32" spans="1:6" ht="23.25" customHeight="1" x14ac:dyDescent="0.25">
      <c r="A32" s="42">
        <v>4.03</v>
      </c>
      <c r="B32" s="43" t="s">
        <v>38</v>
      </c>
      <c r="C32" s="5" t="s">
        <v>37</v>
      </c>
      <c r="D32" s="16">
        <v>4</v>
      </c>
      <c r="E32" s="7">
        <v>0</v>
      </c>
      <c r="F32" s="8">
        <f t="shared" si="1"/>
        <v>0</v>
      </c>
    </row>
    <row r="33" spans="1:7" ht="63" x14ac:dyDescent="0.25">
      <c r="A33" s="42">
        <v>4.04</v>
      </c>
      <c r="B33" s="2" t="s">
        <v>39</v>
      </c>
      <c r="C33" s="5" t="s">
        <v>40</v>
      </c>
      <c r="D33" s="16">
        <v>2</v>
      </c>
      <c r="E33" s="7">
        <v>0</v>
      </c>
      <c r="F33" s="8">
        <f t="shared" si="1"/>
        <v>0</v>
      </c>
    </row>
    <row r="34" spans="1:7" ht="47.25" x14ac:dyDescent="0.25">
      <c r="A34" s="42">
        <v>4.05</v>
      </c>
      <c r="B34" s="2" t="s">
        <v>41</v>
      </c>
      <c r="C34" s="5" t="s">
        <v>42</v>
      </c>
      <c r="D34" s="16">
        <v>2</v>
      </c>
      <c r="E34" s="7">
        <v>0</v>
      </c>
      <c r="F34" s="8">
        <f t="shared" si="1"/>
        <v>0</v>
      </c>
    </row>
    <row r="35" spans="1:7" ht="31.5" x14ac:dyDescent="0.25">
      <c r="A35" s="42">
        <v>4.0599999999999996</v>
      </c>
      <c r="B35" s="2" t="s">
        <v>43</v>
      </c>
      <c r="C35" s="5" t="s">
        <v>37</v>
      </c>
      <c r="D35" s="16">
        <v>2</v>
      </c>
      <c r="E35" s="7">
        <v>0</v>
      </c>
      <c r="F35" s="8">
        <f t="shared" si="1"/>
        <v>0</v>
      </c>
    </row>
    <row r="36" spans="1:7" ht="47.25" x14ac:dyDescent="0.25">
      <c r="A36" s="42">
        <v>4.07</v>
      </c>
      <c r="B36" s="2" t="s">
        <v>44</v>
      </c>
      <c r="C36" s="5" t="s">
        <v>37</v>
      </c>
      <c r="D36" s="16">
        <v>2</v>
      </c>
      <c r="E36" s="7">
        <v>0</v>
      </c>
      <c r="F36" s="8">
        <f t="shared" si="1"/>
        <v>0</v>
      </c>
    </row>
    <row r="37" spans="1:7" x14ac:dyDescent="0.25">
      <c r="A37" s="20"/>
      <c r="B37" s="21" t="s">
        <v>45</v>
      </c>
      <c r="C37" s="22"/>
      <c r="D37" s="44"/>
      <c r="E37" s="21"/>
      <c r="F37" s="24">
        <f>SUM(F30:F36)</f>
        <v>0</v>
      </c>
    </row>
    <row r="38" spans="1:7" x14ac:dyDescent="0.25">
      <c r="A38" s="45"/>
      <c r="B38" s="46" t="s">
        <v>46</v>
      </c>
      <c r="C38" s="47"/>
      <c r="D38" s="48"/>
      <c r="E38" s="46"/>
      <c r="F38" s="48">
        <f>SUM(F15+F22+F27+F37)</f>
        <v>0</v>
      </c>
    </row>
    <row r="39" spans="1:7" s="64" customFormat="1" x14ac:dyDescent="0.25">
      <c r="A39" s="58"/>
      <c r="B39" s="59"/>
      <c r="C39" s="60"/>
      <c r="D39" s="61"/>
      <c r="E39" s="62"/>
      <c r="F39" s="63"/>
    </row>
    <row r="40" spans="1:7" x14ac:dyDescent="0.25">
      <c r="C40" s="67"/>
      <c r="D40" s="68"/>
    </row>
    <row r="41" spans="1:7" x14ac:dyDescent="0.25">
      <c r="C41" s="67"/>
      <c r="D41" s="68"/>
    </row>
    <row r="45" spans="1:7" x14ac:dyDescent="0.25">
      <c r="B45" s="75"/>
      <c r="C45" s="76"/>
      <c r="D45" s="76"/>
      <c r="E45" s="76"/>
      <c r="F45" s="76"/>
      <c r="G45" s="76"/>
    </row>
    <row r="46" spans="1:7" x14ac:dyDescent="0.25">
      <c r="B46" s="75"/>
      <c r="C46" s="76"/>
      <c r="D46" s="76"/>
      <c r="E46" s="76"/>
      <c r="F46" s="76"/>
      <c r="G46" s="76"/>
    </row>
    <row r="47" spans="1:7" x14ac:dyDescent="0.25">
      <c r="A47" s="70"/>
      <c r="B47" s="50"/>
      <c r="C47" s="50"/>
      <c r="D47" s="50"/>
      <c r="F47" s="50"/>
    </row>
    <row r="48" spans="1:7" x14ac:dyDescent="0.25">
      <c r="A48" s="70"/>
      <c r="B48" s="50"/>
      <c r="C48" s="50"/>
      <c r="D48" s="50"/>
      <c r="F48" s="50"/>
    </row>
    <row r="49" spans="1:6" x14ac:dyDescent="0.25">
      <c r="A49" s="70"/>
      <c r="B49" s="50"/>
      <c r="C49" s="50"/>
      <c r="D49" s="50"/>
      <c r="F49" s="50"/>
    </row>
    <row r="50" spans="1:6" x14ac:dyDescent="0.25">
      <c r="A50" s="70"/>
      <c r="B50" s="50"/>
      <c r="C50" s="50"/>
      <c r="D50" s="50"/>
      <c r="F50" s="50"/>
    </row>
    <row r="51" spans="1:6" x14ac:dyDescent="0.25">
      <c r="A51" s="70"/>
      <c r="B51" s="50"/>
      <c r="C51" s="50"/>
      <c r="D51" s="50"/>
      <c r="F51" s="50"/>
    </row>
    <row r="52" spans="1:6" x14ac:dyDescent="0.25">
      <c r="A52" s="70"/>
      <c r="B52" s="50"/>
      <c r="C52" s="50"/>
      <c r="D52" s="50"/>
      <c r="F52" s="50"/>
    </row>
    <row r="53" spans="1:6" x14ac:dyDescent="0.25">
      <c r="A53" s="70"/>
      <c r="B53" s="50"/>
      <c r="C53" s="50"/>
      <c r="D53" s="50"/>
      <c r="F53" s="50"/>
    </row>
    <row r="54" spans="1:6" x14ac:dyDescent="0.25">
      <c r="A54" s="70"/>
      <c r="B54" s="50"/>
      <c r="C54" s="50"/>
      <c r="D54" s="50"/>
      <c r="F54" s="50"/>
    </row>
    <row r="55" spans="1:6" x14ac:dyDescent="0.25">
      <c r="A55" s="70"/>
      <c r="B55" s="50"/>
      <c r="C55" s="50"/>
      <c r="D55" s="50"/>
      <c r="F55" s="50"/>
    </row>
    <row r="56" spans="1:6" x14ac:dyDescent="0.25">
      <c r="A56" s="70"/>
      <c r="B56" s="50"/>
      <c r="C56" s="50"/>
      <c r="D56" s="50"/>
      <c r="F56" s="50"/>
    </row>
    <row r="57" spans="1:6" x14ac:dyDescent="0.25">
      <c r="A57" s="70"/>
      <c r="B57" s="50"/>
      <c r="C57" s="50"/>
      <c r="D57" s="50"/>
      <c r="F57" s="50"/>
    </row>
    <row r="58" spans="1:6" x14ac:dyDescent="0.25">
      <c r="A58" s="70"/>
      <c r="B58" s="50"/>
      <c r="C58" s="50"/>
      <c r="D58" s="50"/>
      <c r="F58" s="50"/>
    </row>
    <row r="59" spans="1:6" x14ac:dyDescent="0.25">
      <c r="A59" s="70"/>
      <c r="B59" s="50"/>
      <c r="C59" s="50"/>
      <c r="D59" s="50"/>
      <c r="F59" s="50"/>
    </row>
    <row r="60" spans="1:6" x14ac:dyDescent="0.25">
      <c r="A60" s="70"/>
      <c r="B60" s="50"/>
      <c r="C60" s="50"/>
      <c r="D60" s="50"/>
      <c r="F60" s="50"/>
    </row>
    <row r="61" spans="1:6" x14ac:dyDescent="0.25">
      <c r="A61" s="70"/>
      <c r="B61" s="50"/>
      <c r="C61" s="50"/>
      <c r="D61" s="50"/>
      <c r="F61" s="50"/>
    </row>
    <row r="62" spans="1:6" x14ac:dyDescent="0.25">
      <c r="A62" s="70"/>
      <c r="B62" s="50"/>
      <c r="C62" s="50"/>
      <c r="D62" s="50"/>
      <c r="F62" s="50"/>
    </row>
    <row r="63" spans="1:6" x14ac:dyDescent="0.25">
      <c r="A63" s="70"/>
      <c r="B63" s="50"/>
      <c r="C63" s="50"/>
      <c r="D63" s="50"/>
      <c r="F63" s="50"/>
    </row>
    <row r="64" spans="1:6" x14ac:dyDescent="0.25">
      <c r="A64" s="70"/>
      <c r="B64" s="50"/>
      <c r="C64" s="50"/>
      <c r="D64" s="50"/>
      <c r="F64" s="50"/>
    </row>
    <row r="65" spans="1:6" x14ac:dyDescent="0.25">
      <c r="A65" s="70"/>
      <c r="B65" s="50"/>
      <c r="C65" s="50"/>
      <c r="D65" s="50"/>
      <c r="F65" s="50"/>
    </row>
    <row r="66" spans="1:6" x14ac:dyDescent="0.25">
      <c r="A66" s="70"/>
      <c r="B66" s="50"/>
      <c r="C66" s="50"/>
      <c r="D66" s="50"/>
      <c r="F66" s="50"/>
    </row>
    <row r="67" spans="1:6" x14ac:dyDescent="0.25">
      <c r="A67" s="70"/>
      <c r="B67" s="50"/>
      <c r="C67" s="50"/>
      <c r="D67" s="50"/>
      <c r="F67" s="50"/>
    </row>
    <row r="68" spans="1:6" x14ac:dyDescent="0.25">
      <c r="A68" s="70"/>
      <c r="B68" s="50"/>
      <c r="C68" s="50"/>
      <c r="D68" s="50"/>
      <c r="F68" s="50"/>
    </row>
    <row r="69" spans="1:6" x14ac:dyDescent="0.25">
      <c r="A69" s="70"/>
      <c r="B69" s="50"/>
      <c r="C69" s="50"/>
      <c r="D69" s="50"/>
      <c r="F69" s="50"/>
    </row>
    <row r="70" spans="1:6" x14ac:dyDescent="0.25">
      <c r="A70" s="70"/>
      <c r="B70" s="50"/>
      <c r="C70" s="50"/>
      <c r="D70" s="50"/>
      <c r="F70" s="50"/>
    </row>
    <row r="71" spans="1:6" x14ac:dyDescent="0.25">
      <c r="A71" s="70"/>
      <c r="B71" s="50"/>
      <c r="C71" s="50"/>
      <c r="D71" s="50"/>
      <c r="F71" s="50"/>
    </row>
    <row r="72" spans="1:6" x14ac:dyDescent="0.25">
      <c r="A72" s="70"/>
      <c r="B72" s="50"/>
      <c r="C72" s="50"/>
      <c r="D72" s="50"/>
      <c r="F72" s="50"/>
    </row>
    <row r="73" spans="1:6" x14ac:dyDescent="0.25">
      <c r="A73" s="70"/>
      <c r="B73" s="50"/>
      <c r="C73" s="50"/>
      <c r="D73" s="50"/>
      <c r="F73" s="50"/>
    </row>
    <row r="74" spans="1:6" x14ac:dyDescent="0.25">
      <c r="A74" s="70"/>
      <c r="B74" s="50"/>
      <c r="C74" s="50"/>
      <c r="D74" s="50"/>
      <c r="F74" s="50"/>
    </row>
    <row r="75" spans="1:6" x14ac:dyDescent="0.25">
      <c r="A75" s="70"/>
      <c r="B75" s="50"/>
      <c r="C75" s="50"/>
      <c r="D75" s="50"/>
      <c r="F75" s="50"/>
    </row>
    <row r="76" spans="1:6" x14ac:dyDescent="0.25">
      <c r="A76" s="70"/>
      <c r="B76" s="50"/>
      <c r="C76" s="50"/>
      <c r="D76" s="50"/>
      <c r="F76" s="50"/>
    </row>
    <row r="77" spans="1:6" x14ac:dyDescent="0.25">
      <c r="A77" s="70"/>
      <c r="B77" s="50"/>
      <c r="C77" s="50"/>
      <c r="D77" s="50"/>
      <c r="F77" s="50"/>
    </row>
    <row r="78" spans="1:6" x14ac:dyDescent="0.25">
      <c r="A78" s="70"/>
      <c r="B78" s="50"/>
      <c r="C78" s="50"/>
      <c r="D78" s="50"/>
      <c r="F78" s="50"/>
    </row>
    <row r="79" spans="1:6" x14ac:dyDescent="0.25">
      <c r="A79" s="70"/>
      <c r="B79" s="50"/>
      <c r="C79" s="50"/>
      <c r="D79" s="50"/>
      <c r="F79" s="50"/>
    </row>
    <row r="80" spans="1:6" x14ac:dyDescent="0.25">
      <c r="A80" s="70"/>
      <c r="B80" s="50"/>
      <c r="C80" s="50"/>
      <c r="D80" s="50"/>
      <c r="F80" s="50"/>
    </row>
    <row r="81" spans="1:7" x14ac:dyDescent="0.25">
      <c r="A81" s="70"/>
      <c r="B81" s="50"/>
      <c r="C81" s="50"/>
      <c r="D81" s="50"/>
      <c r="F81" s="50"/>
    </row>
    <row r="82" spans="1:7" x14ac:dyDescent="0.25">
      <c r="A82" s="70"/>
      <c r="B82" s="50"/>
      <c r="C82" s="50"/>
      <c r="D82" s="50"/>
      <c r="F82" s="50"/>
    </row>
    <row r="83" spans="1:7" x14ac:dyDescent="0.25">
      <c r="A83" s="70"/>
      <c r="B83" s="50"/>
      <c r="C83" s="50"/>
      <c r="D83" s="50"/>
      <c r="F83" s="50"/>
    </row>
    <row r="84" spans="1:7" x14ac:dyDescent="0.25">
      <c r="B84" s="63"/>
      <c r="C84" s="59"/>
      <c r="D84" s="60"/>
      <c r="E84" s="71"/>
      <c r="F84" s="64"/>
      <c r="G84" s="63"/>
    </row>
    <row r="85" spans="1:7" x14ac:dyDescent="0.25">
      <c r="B85" s="1"/>
      <c r="C85" s="66"/>
      <c r="D85" s="67"/>
      <c r="E85" s="72"/>
      <c r="F85" s="50"/>
      <c r="G85" s="1"/>
    </row>
    <row r="86" spans="1:7" x14ac:dyDescent="0.25">
      <c r="B86" s="1"/>
      <c r="C86" s="66"/>
      <c r="D86" s="67"/>
      <c r="E86" s="72"/>
      <c r="F86" s="50"/>
      <c r="G86" s="1"/>
    </row>
  </sheetData>
  <mergeCells count="5">
    <mergeCell ref="B2:E2"/>
    <mergeCell ref="A3:F3"/>
    <mergeCell ref="D4:F4"/>
    <mergeCell ref="B45:G45"/>
    <mergeCell ref="B46:G46"/>
  </mergeCells>
  <pageMargins left="0.25" right="0.25" top="0.75" bottom="0.75" header="0.3" footer="0.3"/>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 (C)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Malteser</cp:lastModifiedBy>
  <dcterms:created xsi:type="dcterms:W3CDTF">2022-04-05T12:25:39Z</dcterms:created>
  <dcterms:modified xsi:type="dcterms:W3CDTF">2022-04-07T12:58:35Z</dcterms:modified>
</cp:coreProperties>
</file>