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cted.sharepoint.com/sites/HQ-Projets/Documents partages/General/Afrique/32_South Sudan/2020/32_EFU_K10_KFW_EMERGE/PP/Procurement/NCB_PAF_PBC_Infrastructures Yambio/1. Publication/"/>
    </mc:Choice>
  </mc:AlternateContent>
  <xr:revisionPtr revIDLastSave="31" documentId="13_ncr:1_{ADF6A624-1EC2-4DFC-B076-749C2FA90928}" xr6:coauthVersionLast="47" xr6:coauthVersionMax="47" xr10:uidLastSave="{86272AEB-BBF0-4F3E-A233-C5B13F8E32AC}"/>
  <bookViews>
    <workbookView xWindow="-110" yWindow="-110" windowWidth="19420" windowHeight="10420" firstSheet="1" activeTab="3" xr2:uid="{00000000-000D-0000-FFFF-FFFF00000000}"/>
  </bookViews>
  <sheets>
    <sheet name="SUMMARY" sheetId="5" r:id="rId1"/>
    <sheet name="1. Businees Center BOQ" sheetId="1" r:id="rId2"/>
    <sheet name="2. Scaffolding External Works" sheetId="6" r:id="rId3"/>
    <sheet name="3. Health &amp; Safety_External wrk" sheetId="7" r:id="rId4"/>
  </sheets>
  <definedNames>
    <definedName name="_xlnm.Print_Area" localSheetId="1">'1. Businees Center BOQ'!$A$1:$F$182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7" l="1"/>
  <c r="F45" i="7"/>
  <c r="F35" i="7"/>
  <c r="F123" i="1" l="1"/>
  <c r="F119" i="1"/>
  <c r="F24" i="7" l="1"/>
  <c r="F68" i="7" s="1"/>
  <c r="F115" i="1"/>
  <c r="F128" i="1"/>
  <c r="F129" i="1" l="1"/>
  <c r="F174" i="1" l="1"/>
  <c r="F12" i="6"/>
  <c r="F22" i="6"/>
  <c r="F24" i="6" l="1"/>
  <c r="F12" i="1" l="1"/>
  <c r="F70" i="1" l="1"/>
  <c r="F48" i="1"/>
  <c r="D20" i="1" l="1"/>
  <c r="D78" i="1" l="1"/>
  <c r="D77" i="1"/>
  <c r="F162" i="1"/>
  <c r="F158" i="1"/>
  <c r="F80" i="1" l="1"/>
  <c r="F155" i="1"/>
  <c r="F109" i="1"/>
  <c r="F166" i="1"/>
  <c r="F140" i="1"/>
  <c r="F24" i="1" l="1"/>
  <c r="F99" i="1" l="1"/>
  <c r="F45" i="1"/>
  <c r="F91" i="1"/>
  <c r="F66" i="1"/>
  <c r="F104" i="1"/>
  <c r="F176" i="1" l="1"/>
  <c r="F179" i="1" s="1"/>
  <c r="F180" i="1" s="1"/>
  <c r="F182" i="1" s="1"/>
</calcChain>
</file>

<file path=xl/sharedStrings.xml><?xml version="1.0" encoding="utf-8"?>
<sst xmlns="http://schemas.openxmlformats.org/spreadsheetml/2006/main" count="586" uniqueCount="403">
  <si>
    <t>ITEM</t>
  </si>
  <si>
    <t>DESCRIPTION OF WORK.</t>
  </si>
  <si>
    <t>UNIT</t>
  </si>
  <si>
    <t>QTY</t>
  </si>
  <si>
    <t>RATE IN USD</t>
  </si>
  <si>
    <t>AMOUNT IN USD</t>
  </si>
  <si>
    <t>1- Excavation and Earth Work.</t>
  </si>
  <si>
    <t xml:space="preserve">                                           Total carried to summary ……</t>
  </si>
  <si>
    <t>2- Concrete Work.</t>
  </si>
  <si>
    <t>5cm thick lean concrete in C-7 150kg of cement/m3</t>
  </si>
  <si>
    <t>a - In foundation footing pads.</t>
  </si>
  <si>
    <t>c - In grade beam.</t>
  </si>
  <si>
    <t>a - Dia.8mm deformed bar</t>
  </si>
  <si>
    <t>Kg</t>
  </si>
  <si>
    <t>b - Dia 12mm deformed bar</t>
  </si>
  <si>
    <t>1. Concrete Work.</t>
  </si>
  <si>
    <t xml:space="preserve">a - In elevation column </t>
  </si>
  <si>
    <t>a - Dia.  8mm deformed bar</t>
  </si>
  <si>
    <t>b - Dia 10mm deformed bar</t>
  </si>
  <si>
    <t>c - Dia 12mm deformed bar</t>
  </si>
  <si>
    <t>3 - Roof work and steel structure Truss</t>
  </si>
  <si>
    <t>Ditto to roof ridge with development length of 500mm including for ridge vents.</t>
  </si>
  <si>
    <t>LM</t>
  </si>
  <si>
    <t>No.</t>
  </si>
  <si>
    <t>b - Ditto to external wall surface.</t>
  </si>
  <si>
    <t>a - To internal wall surface</t>
  </si>
  <si>
    <t>b - To external wall surface</t>
  </si>
  <si>
    <r>
      <t>M</t>
    </r>
    <r>
      <rPr>
        <vertAlign val="superscript"/>
        <sz val="11"/>
        <color indexed="8"/>
        <rFont val="Arial"/>
        <family val="2"/>
      </rPr>
      <t>2</t>
    </r>
  </si>
  <si>
    <r>
      <t>M</t>
    </r>
    <r>
      <rPr>
        <vertAlign val="superscript"/>
        <sz val="11"/>
        <color indexed="8"/>
        <rFont val="Arial"/>
        <family val="2"/>
      </rPr>
      <t>3</t>
    </r>
  </si>
  <si>
    <t>Cart away surplus excavated material to a  distance not exceeding 5km from site</t>
  </si>
  <si>
    <t>Provide, cut &amp; fix in position sawn wooden or equivalent form work to.</t>
  </si>
  <si>
    <t>Provide, cut and fix in position sawn  wooden or equivalent form work to :</t>
  </si>
  <si>
    <t>2 - Brick Work.</t>
  </si>
  <si>
    <t>Pre-painted 28 gauge corrugated roof cover fixed to RHS purlin with Dia.6.3mmx 200mm long J bolt with water tight washers.</t>
  </si>
  <si>
    <t>4 - Metal work.</t>
  </si>
  <si>
    <t>Finishing works shall include all necessary surface pre-cleaning, sand washing, use of appropriate mix- ratio and end polishing with all necessary finishing activities.</t>
  </si>
  <si>
    <t>a - Three coats of cement sand mix (1:3) plastering to internal wall surface.</t>
  </si>
  <si>
    <r>
      <t>Supplying &amp; fixing of PVC square/round</t>
    </r>
    <r>
      <rPr>
        <b/>
        <sz val="11"/>
        <rFont val="Arial"/>
        <family val="2"/>
      </rPr>
      <t xml:space="preserve"> eave gutters </t>
    </r>
    <r>
      <rPr>
        <sz val="11"/>
        <rFont val="Arial"/>
        <family val="2"/>
      </rPr>
      <t>of cross section 200mm x 200mm or as specified, including all necessary accessories.</t>
    </r>
  </si>
  <si>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</si>
  <si>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10cm high percelaine skirting stuck to walls with cement sand mix mortar and joints grouted in cement paste.</t>
  </si>
  <si>
    <r>
      <t>Anti - termite treatment</t>
    </r>
    <r>
      <rPr>
        <sz val="11"/>
        <rFont val="Times New Roman"/>
        <family val="1"/>
      </rPr>
      <t xml:space="preserve"> to </t>
    </r>
    <r>
      <rPr>
        <sz val="11"/>
        <rFont val="Arial"/>
        <family val="2"/>
      </rPr>
      <t>fillings and tops of foundations: as " Aldrex" or equal and approved insecticide treatment: applied in accordance with the manufacturer's printed instructions : include for 10 years warranty  period.</t>
    </r>
  </si>
  <si>
    <t>Apply full -application of approved type plastic /oil paint by brush or spraying machine, price includes all necessary mixing chemicals, brushes, surface cleaning and polishing materials.</t>
  </si>
  <si>
    <t>NO</t>
  </si>
  <si>
    <t>GRAND TOTAL</t>
  </si>
  <si>
    <t xml:space="preserve">BOQ SUMMARY </t>
  </si>
  <si>
    <t>5 - Finishing works.</t>
  </si>
  <si>
    <t>6- Painting.</t>
  </si>
  <si>
    <r>
      <t>M</t>
    </r>
    <r>
      <rPr>
        <vertAlign val="superscript"/>
        <sz val="11"/>
        <color indexed="8"/>
        <rFont val="Book Antiqua"/>
        <family val="1"/>
      </rPr>
      <t>2</t>
    </r>
  </si>
  <si>
    <r>
      <t xml:space="preserve">Backfill around </t>
    </r>
    <r>
      <rPr>
        <sz val="11"/>
        <rFont val="Arial"/>
        <family val="2"/>
      </rPr>
      <t>footing</t>
    </r>
    <r>
      <rPr>
        <sz val="11"/>
        <color indexed="8"/>
        <rFont val="Arial"/>
        <family val="2"/>
      </rPr>
      <t xml:space="preserve"> and foundation wall  with excavated soil and ram in layers </t>
    </r>
  </si>
  <si>
    <t>h- Hand rail</t>
  </si>
  <si>
    <t>60x60x1cm approved type  persolaine floor tiles all rooms and veranda with cement sand mix 1:4 mortar with joints grouted  cemet sand paste mix.</t>
  </si>
  <si>
    <t>60x60x1cm approved type  persolaine toilets wall tiles all floors with cement sand mix 1:4 mortar with joints grouted  cemet sand paste mix.</t>
  </si>
  <si>
    <t>7. Sanitory</t>
  </si>
  <si>
    <t>1.1 Sanitary Equipment (Fixtures)</t>
  </si>
  <si>
    <t>No</t>
  </si>
  <si>
    <t>ml</t>
  </si>
  <si>
    <t>d - In 20cm roof slab</t>
  </si>
  <si>
    <t>c - In 20cm roof slab</t>
  </si>
  <si>
    <t>Bulk excavation to ordinary soil to a depth exceeding from 1500mm  but less than 4500 mm from reduced level</t>
  </si>
  <si>
    <r>
      <t xml:space="preserve">Backfill around </t>
    </r>
    <r>
      <rPr>
        <sz val="11"/>
        <rFont val="Arial"/>
        <family val="2"/>
      </rPr>
      <t>brick</t>
    </r>
    <r>
      <rPr>
        <sz val="11"/>
        <color indexed="8"/>
        <rFont val="Arial"/>
        <family val="2"/>
      </rPr>
      <t xml:space="preserve"> wall with excavated soil </t>
    </r>
  </si>
  <si>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</si>
  <si>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a - In grade beam.</t>
  </si>
  <si>
    <t>3- Brick Work.</t>
  </si>
  <si>
    <t>4 - Finishing works.</t>
  </si>
  <si>
    <t>a-Suply and fix 100mm dia PVC inlet pipe</t>
  </si>
  <si>
    <t>2000L plan UV stabilised polyethylene water reservior</t>
  </si>
  <si>
    <t xml:space="preserve">Excavation for foundation pad to a minmum depth of 60cm from stripped level . </t>
  </si>
  <si>
    <t>a - D01 size 430 x 250cm</t>
  </si>
  <si>
    <t>a- under 15cm thick slab</t>
  </si>
  <si>
    <t>b - In 15cm thick septic tank base and cover side formwork</t>
  </si>
  <si>
    <t>25cm thick  blick foundation wall bedded on cement sand  mortar (1:4) below NGL Average Depth = 3m</t>
  </si>
  <si>
    <t>Strip trench excavation to a depth 40cm for grade beam</t>
  </si>
  <si>
    <t>a - Dia 8mm deformed bar</t>
  </si>
  <si>
    <t>b - In 15cm thick septic tank and manhole base and cover</t>
  </si>
  <si>
    <t>a - Three coats of cement sand mix (1:3) plastering to internal wall surface</t>
  </si>
  <si>
    <t>c - Dia 20mm deformed bar</t>
  </si>
  <si>
    <t xml:space="preserve"> Supply,fix,test under counter Hand washbasinmade of whiteVitrous china with hot water mixing tap.The fixture shall conform toBS5506-3or equivalent insititution .</t>
  </si>
  <si>
    <t xml:space="preserve">Supply and fix Water Closet(WC) of wash down action floor mounted made of porcelaiine with plasticseat cover and stainless steel hinge the fixture shall conform to BS5503-2 </t>
  </si>
  <si>
    <t xml:space="preserve">           Electrical Installation work   2.5%      …….…...………………………..……</t>
  </si>
  <si>
    <t>a - In foundation of CHS posts</t>
  </si>
  <si>
    <t>pcs</t>
  </si>
  <si>
    <t>b- Gage 14 wire mesh for fence</t>
  </si>
  <si>
    <r>
      <t>M</t>
    </r>
    <r>
      <rPr>
        <vertAlign val="superscript"/>
        <sz val="11"/>
        <color rgb="FF000000"/>
        <rFont val="Arial"/>
        <family val="2"/>
      </rPr>
      <t>2</t>
    </r>
  </si>
  <si>
    <t>b - In tie beam</t>
  </si>
  <si>
    <t>b - In ring beam</t>
  </si>
  <si>
    <t>M3</t>
  </si>
  <si>
    <t>3- Masonry Work.</t>
  </si>
  <si>
    <t>b- Supply and fix 50.8mm PVC air vent pipe</t>
  </si>
  <si>
    <t>b - Under massonary wall</t>
  </si>
  <si>
    <t>Supply and mount  70*50*3mm steel structure truss for top and bottom according to drawing. Price includes elongation plates gusset plates, welding, two coats of antirust paint.</t>
  </si>
  <si>
    <t>Provide and fix 50mm Dia CHS post to the fence chain(Standard height)</t>
  </si>
  <si>
    <t>Clear off-site to remove top soil to an average depth of 200mm thick as if clearing of all compound size (100000*70610)mm.</t>
  </si>
  <si>
    <t>Strip trench excavation to a depth 600mm for stone masonry foundation wall arround the building boundary.</t>
  </si>
  <si>
    <t>Ditto under 100mm slab with non expansive soil brought from out side to a thickness of  500mm</t>
  </si>
  <si>
    <t>Cart away surplus excavated material to a  distance not exceeding 5000mm from site</t>
  </si>
  <si>
    <t>a - 100mm  thick ground slab</t>
  </si>
  <si>
    <t xml:space="preserve">b- In stair case and 7.97% slope disable ramp </t>
  </si>
  <si>
    <t>c-In 600mm depth  mass concrete apron</t>
  </si>
  <si>
    <t>a - Under foundation footing pad.</t>
  </si>
  <si>
    <t>400mm thick solid block foundation wall. [SCB] bedded on cement sand  mortar (1:4) below NGL Average Depth = 600mm</t>
  </si>
  <si>
    <r>
      <t>250mm thick</t>
    </r>
    <r>
      <rPr>
        <b/>
        <sz val="11"/>
        <color indexed="8"/>
        <rFont val="Arial"/>
        <family val="2"/>
      </rPr>
      <t xml:space="preserve"> </t>
    </r>
    <r>
      <rPr>
        <sz val="11"/>
        <color indexed="8"/>
        <rFont val="Arial"/>
        <family val="2"/>
      </rPr>
      <t>Brick wall bedded on cement sand mortar mix(1:3) both faces left for plastering.</t>
    </r>
  </si>
  <si>
    <t>a - D01 size 700 x 2100mm</t>
  </si>
  <si>
    <t>b - D02 size 900 x 2100mm</t>
  </si>
  <si>
    <t>c - DO3 size 1400 x 2100mm</t>
  </si>
  <si>
    <t>d- W01 size 630x700mm</t>
  </si>
  <si>
    <t>e- W02 size 1200x1200mm</t>
  </si>
  <si>
    <t>f- W03 size 1400x1200mm</t>
  </si>
  <si>
    <t>g- W04 size 1800x1200mm</t>
  </si>
  <si>
    <t>c -  In tie beam</t>
  </si>
  <si>
    <t>Mass concrete  in C-15 300kg of cement /m3</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</si>
  <si>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</si>
  <si>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</si>
  <si>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</si>
  <si>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</si>
  <si>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t>A.2</t>
  </si>
  <si>
    <r>
      <t>Provide, maintain and keep in a clean condition adequate temporary sanitary accommodation and facilities</t>
    </r>
    <r>
      <rPr>
        <sz val="10"/>
        <rFont val="Arial"/>
        <family val="2"/>
      </rPr>
      <t xml:space="preserve"> in accordance with local regulations for all persons employed on the Works.</t>
    </r>
  </si>
  <si>
    <t>A.3</t>
  </si>
  <si>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</si>
  <si>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t>A.4</t>
  </si>
  <si>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</si>
  <si>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t>A.5</t>
  </si>
  <si>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</si>
  <si>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t>A.6</t>
  </si>
  <si>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</si>
  <si>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</si>
  <si>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A.7</t>
  </si>
  <si>
    <t>The All Risks insurance cover for the construction works, the construction plant, and for third party insurance.</t>
  </si>
  <si>
    <t xml:space="preserve">Excavation for foundation pad to a minmum depth of 1200mm from stripped level. </t>
  </si>
  <si>
    <t>Reinforced concrete in C-20 318kg of cement /m3 filled and vibrated around steel bars (steel &amp; F/W measured separately).</t>
  </si>
  <si>
    <t>b - In foundation column</t>
  </si>
  <si>
    <t xml:space="preserve">b - In foundation column </t>
  </si>
  <si>
    <t>Supply and mount  50*40*3mm steel structure truss for vertical and diagonals according to drawing. Price includes elongation plates gusset plates, welding, two coats of antirust paint.</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</si>
  <si>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</si>
  <si>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Mass concrete in C-20 318kg of cement /m3  F/W measured separately</t>
  </si>
  <si>
    <t>YAMBIO BUSINESS CENTER</t>
  </si>
  <si>
    <t>Supply and lay One layer 1000 gauge polythene sheet damp proof material : Under bed: 300mm laps</t>
  </si>
  <si>
    <t>Supplying and laying BRC mesh A142 to BS4483 in ground floor slab (Note that the rate shall include 200 mm overlaps &amp; wastage).</t>
  </si>
  <si>
    <t>Damp proof courses: hessian based bituminous felt: bedded in cement and sand (1:4) mortar: 300mm laps</t>
  </si>
  <si>
    <r>
      <t>M</t>
    </r>
    <r>
      <rPr>
        <vertAlign val="superscript"/>
        <sz val="11"/>
        <color theme="1"/>
        <rFont val="Arial"/>
        <family val="2"/>
      </rPr>
      <t>2</t>
    </r>
  </si>
  <si>
    <r>
      <t>M</t>
    </r>
    <r>
      <rPr>
        <vertAlign val="superscript"/>
        <sz val="11"/>
        <color theme="1"/>
        <rFont val="Arial"/>
        <family val="2"/>
      </rPr>
      <t>3</t>
    </r>
  </si>
  <si>
    <r>
      <t xml:space="preserve">Horizontal </t>
    </r>
    <r>
      <rPr>
        <b/>
        <sz val="11"/>
        <rFont val="Arial"/>
        <family val="2"/>
      </rPr>
      <t>damp proof course:</t>
    </r>
    <r>
      <rPr>
        <sz val="11"/>
        <rFont val="Arial"/>
        <family val="2"/>
      </rPr>
      <t xml:space="preserve"> bituminous: laid horizontally on screeded 20 mm thick (1:3) screeded beds to receive block  walls.</t>
    </r>
  </si>
  <si>
    <t>B. SUB STRUCTURE WORK.</t>
  </si>
  <si>
    <t>Excavation &amp; Earth work……...…….………...……………………</t>
  </si>
  <si>
    <t>Concrete work……….………………...………………………..……</t>
  </si>
  <si>
    <t>Masonry work……….….……………………...………………..……</t>
  </si>
  <si>
    <t>Total Summary (B)</t>
  </si>
  <si>
    <t>Concrete work…..…….……..……….....………………………..…</t>
  </si>
  <si>
    <t>Roofing work..………....….…………...…..…………………..……</t>
  </si>
  <si>
    <t>Metal work…..............….…………...……...…………………..……</t>
  </si>
  <si>
    <t>Finishing work…………..….……………...…………………..……</t>
  </si>
  <si>
    <t>Painting work……..…....….…………...…..…………………..……</t>
  </si>
  <si>
    <t>Sanitary Installation work...……..…….……………………..……</t>
  </si>
  <si>
    <t>Fence works……………...…………………………………………</t>
  </si>
  <si>
    <t>Total Summary (C)</t>
  </si>
  <si>
    <t>Access road construction…………………………………………….</t>
  </si>
  <si>
    <t>Clear off-site to remove top soil to an average depth of 20 cm thick as if clearing of all compound size (5*6)m.</t>
  </si>
  <si>
    <t>Scarification and recompaction to depth of 40cm</t>
  </si>
  <si>
    <t>30cm thick selected material well rolled and consolidated with the ground</t>
  </si>
  <si>
    <t>20cm thick maram well rolled and consolidated with the ground</t>
  </si>
  <si>
    <t xml:space="preserve">  PROJECT LOCATION:  YAMBIO COUNTY </t>
  </si>
  <si>
    <t>S/No.</t>
  </si>
  <si>
    <t>ITEM       DERSCRIPTION</t>
  </si>
  <si>
    <t>RATE</t>
  </si>
  <si>
    <t>AMOUNT</t>
  </si>
  <si>
    <t>HORDING (SITE BARRIER)</t>
  </si>
  <si>
    <t>USD</t>
  </si>
  <si>
    <t>Excavate the pit   A/ depth  of 0.3mx 0.3m but not exceeding  0.6 m and store the spoil hip near by the site for reused and cut off the excess away from the site.</t>
  </si>
  <si>
    <t>Allow for supply and placing of 2"x4"x4ml timbers for supporting roof sheets between teak poles.</t>
  </si>
  <si>
    <t>Lm</t>
  </si>
  <si>
    <t xml:space="preserve">Supply and fabricate temporary doors double leaves  sizes 6000 mm by 2200 mm  with all necessary fittings upto completion. </t>
  </si>
  <si>
    <t>Sub-Total Hordding Carry to Summary:</t>
  </si>
  <si>
    <t xml:space="preserve">Scaffolding and Shoring </t>
  </si>
  <si>
    <t>Allow for supply and fixing of Putlog,  braces and platform scafoldering for raising super-Strucure walls from Dpc level up to wall plate level.Rate shall include for supply, Labour and neccssary fittings and holding for completing the works.</t>
  </si>
  <si>
    <t>Teak Poles for vertical Standards.</t>
  </si>
  <si>
    <t>Teak Poles for diagonal braces.</t>
  </si>
  <si>
    <t>Ditto but provide 2"x  6" x 4ml for foot wages.</t>
  </si>
  <si>
    <r>
      <t>Supplying and fixing of 50mm x50mm x3m long  Teak Poles with complete trimming</t>
    </r>
    <r>
      <rPr>
        <b/>
        <sz val="11"/>
        <color theme="1"/>
        <rFont val="Arial"/>
        <family val="2"/>
      </rPr>
      <t xml:space="preserve"> </t>
    </r>
    <r>
      <rPr>
        <sz val="11"/>
        <color theme="1"/>
        <rFont val="Arial"/>
        <family val="2"/>
      </rPr>
      <t xml:space="preserve">ready to receive 36 Guage Iron sheet for hording. Rate shall inculdes for supply and other necessary materials for completing the work. </t>
    </r>
  </si>
  <si>
    <t>Supply and fixed in position40mm thicknes teak poles sizes of  for putlogs</t>
  </si>
  <si>
    <t>Nos</t>
  </si>
  <si>
    <t>1"x12" x 4ml well season timbers for Platforms.</t>
  </si>
  <si>
    <r>
      <t xml:space="preserve">Supplying  and  fixing of approved iron sheet of </t>
    </r>
    <r>
      <rPr>
        <b/>
        <sz val="11"/>
        <rFont val="Arial"/>
        <family val="2"/>
      </rPr>
      <t>36/34G</t>
    </r>
    <r>
      <rPr>
        <sz val="11"/>
        <rFont val="Arial"/>
        <family val="2"/>
      </rPr>
      <t xml:space="preserve"> including all other necessary fittings.</t>
    </r>
  </si>
  <si>
    <t xml:space="preserve"> </t>
  </si>
  <si>
    <t>HEALTH AND SAFETY EQUIPMENT</t>
  </si>
  <si>
    <t>PPE REQUIREMNT</t>
  </si>
  <si>
    <t>Overall</t>
  </si>
  <si>
    <t>Pcs</t>
  </si>
  <si>
    <t>Safety boot</t>
  </si>
  <si>
    <t>pair</t>
  </si>
  <si>
    <t>Safety glass</t>
  </si>
  <si>
    <t>High visible vest</t>
  </si>
  <si>
    <t>Safety gloves</t>
  </si>
  <si>
    <t>Rubber gloves</t>
  </si>
  <si>
    <t>Heavy duty glove</t>
  </si>
  <si>
    <t>Leather glove</t>
  </si>
  <si>
    <t>metal mesh Gloves</t>
  </si>
  <si>
    <t>Safety hats (Head protection)</t>
  </si>
  <si>
    <t>Face Shield (Welding, grinding, cutting shield)</t>
  </si>
  <si>
    <t>Safety Harness (Safety belt, lifeline)</t>
  </si>
  <si>
    <t>Ear protection for noise above 85 DB</t>
  </si>
  <si>
    <t>Chest shield and Leather Apron</t>
  </si>
  <si>
    <t>Knee pad</t>
  </si>
  <si>
    <t>Face mask (harmful dust, fumes and mist)</t>
  </si>
  <si>
    <t>Box</t>
  </si>
  <si>
    <t>Sub-Total PPE Requirement Carry to Summary:</t>
  </si>
  <si>
    <t>First Aid Kit</t>
  </si>
  <si>
    <t>Mass industrial First aid box  for 50+ personnel</t>
  </si>
  <si>
    <t>Medium size First aid kit for Maintenance workshop and kitchen</t>
  </si>
  <si>
    <t>Chest compression Mannequin</t>
  </si>
  <si>
    <t>Spill prevention kit</t>
  </si>
  <si>
    <t>Eye wash Saline solution</t>
  </si>
  <si>
    <t xml:space="preserve">Stretcher </t>
  </si>
  <si>
    <t>Fire Safety Equipment</t>
  </si>
  <si>
    <t>Fire extinguisher for the office facility 9KG</t>
  </si>
  <si>
    <t xml:space="preserve">Fire extinguisher for Gen facility 25kg </t>
  </si>
  <si>
    <t xml:space="preserve">Smoke detectors </t>
  </si>
  <si>
    <t>Fire blanket</t>
  </si>
  <si>
    <t>Fire alarm and Emergency call point</t>
  </si>
  <si>
    <t>OSH Training requirement</t>
  </si>
  <si>
    <t>Projector</t>
  </si>
  <si>
    <t>Monitor/TV Screen</t>
  </si>
  <si>
    <t>Manila paper</t>
  </si>
  <si>
    <t>White board maker pen</t>
  </si>
  <si>
    <t>packets</t>
  </si>
  <si>
    <t>White board</t>
  </si>
  <si>
    <t>White board eraser</t>
  </si>
  <si>
    <t>Water</t>
  </si>
  <si>
    <t>Soft drink</t>
  </si>
  <si>
    <t xml:space="preserve">Snacks </t>
  </si>
  <si>
    <t>carton</t>
  </si>
  <si>
    <t>Short hand note book A5</t>
  </si>
  <si>
    <t>Pens</t>
  </si>
  <si>
    <t>Sticky note pad 3X3</t>
  </si>
  <si>
    <t>Permanent maker pen</t>
  </si>
  <si>
    <t>Flip chart pad</t>
  </si>
  <si>
    <t>flip chart stand</t>
  </si>
  <si>
    <t>cleaning liquid</t>
  </si>
  <si>
    <t>High lighter</t>
  </si>
  <si>
    <t>A. PRELIMINARIES</t>
  </si>
  <si>
    <t>Total Summary (A)</t>
  </si>
  <si>
    <t>B- SUB STRUCTURE WORK</t>
  </si>
  <si>
    <t>B1.1</t>
  </si>
  <si>
    <t>B1.2</t>
  </si>
  <si>
    <t>B1.3</t>
  </si>
  <si>
    <t>B1.4</t>
  </si>
  <si>
    <t>B1.5</t>
  </si>
  <si>
    <t>B1.6</t>
  </si>
  <si>
    <t>B1.7</t>
  </si>
  <si>
    <t>B1.8</t>
  </si>
  <si>
    <t>B2.1</t>
  </si>
  <si>
    <t>B2.2</t>
  </si>
  <si>
    <t>B2.3</t>
  </si>
  <si>
    <t>B2.4</t>
  </si>
  <si>
    <t>B2.5</t>
  </si>
  <si>
    <t>B2.6</t>
  </si>
  <si>
    <t>B3.1</t>
  </si>
  <si>
    <t>C- SUPER-STRUCTURE WORK</t>
  </si>
  <si>
    <t>C1.1</t>
  </si>
  <si>
    <t>C1.2</t>
  </si>
  <si>
    <t>C1.3</t>
  </si>
  <si>
    <t>C2.1</t>
  </si>
  <si>
    <t>C2.2</t>
  </si>
  <si>
    <t>C3.1</t>
  </si>
  <si>
    <t>C3.2</t>
  </si>
  <si>
    <t>C3.3</t>
  </si>
  <si>
    <t>C3.4</t>
  </si>
  <si>
    <t>C3.5</t>
  </si>
  <si>
    <t>C3.6</t>
  </si>
  <si>
    <t>C3.7</t>
  </si>
  <si>
    <t>C3.8</t>
  </si>
  <si>
    <t>C4.1</t>
  </si>
  <si>
    <t>C5.1</t>
  </si>
  <si>
    <t>C5.2</t>
  </si>
  <si>
    <t>C5.3</t>
  </si>
  <si>
    <t>C5.4</t>
  </si>
  <si>
    <t>C6.1</t>
  </si>
  <si>
    <t>C7.1</t>
  </si>
  <si>
    <t>Brick work……..…....……….…..…...………………………..……</t>
  </si>
  <si>
    <t>a- Excavation and Earth Work.</t>
  </si>
  <si>
    <t>D- SEPTIC TANK</t>
  </si>
  <si>
    <t>1.0 Excavation &amp; Earth Work</t>
  </si>
  <si>
    <t>D1.1</t>
  </si>
  <si>
    <t>D1.2</t>
  </si>
  <si>
    <t>D1.3</t>
  </si>
  <si>
    <t>D1.4</t>
  </si>
  <si>
    <t>D1.5</t>
  </si>
  <si>
    <t>D1.6</t>
  </si>
  <si>
    <t>D1.7</t>
  </si>
  <si>
    <t>D2.1</t>
  </si>
  <si>
    <t>D2.2</t>
  </si>
  <si>
    <t>D2.3</t>
  </si>
  <si>
    <t>D2.4</t>
  </si>
  <si>
    <t>D2.5</t>
  </si>
  <si>
    <t>D3.1</t>
  </si>
  <si>
    <t>D4.1</t>
  </si>
  <si>
    <t xml:space="preserve">5- Sanitary pipes </t>
  </si>
  <si>
    <t>D5.1</t>
  </si>
  <si>
    <t>D5.2</t>
  </si>
  <si>
    <t>i- Excavation and Earth Work.</t>
  </si>
  <si>
    <t>a- Sub-Structure for Fencing Work</t>
  </si>
  <si>
    <t>b- Superstructure for Fencing Work</t>
  </si>
  <si>
    <t>i. Metal post works.</t>
  </si>
  <si>
    <t>ii. Metal work.</t>
  </si>
  <si>
    <t>ii.  Concrete Work.</t>
  </si>
  <si>
    <t>Sub-total Excavation and Earthworks for Fencing</t>
  </si>
  <si>
    <t>Sub-total concrete works for Fencing</t>
  </si>
  <si>
    <t>Sub-total Metal Post for Fencing</t>
  </si>
  <si>
    <t>Sub-total Metal Works for Fencing</t>
  </si>
  <si>
    <t>8. Fence Works</t>
  </si>
  <si>
    <t>C8.1</t>
  </si>
  <si>
    <t>C8.2</t>
  </si>
  <si>
    <t>C8.3</t>
  </si>
  <si>
    <t>C8.4</t>
  </si>
  <si>
    <t>C8.5</t>
  </si>
  <si>
    <t>E- ACCESS ROAD</t>
  </si>
  <si>
    <t>E1.1</t>
  </si>
  <si>
    <t>E1.2</t>
  </si>
  <si>
    <t>E1.3</t>
  </si>
  <si>
    <t>E1.4</t>
  </si>
  <si>
    <t xml:space="preserve">                                                             Total Summary for preliminarites, sub-structure, superstructure, septic tank and road works</t>
  </si>
  <si>
    <t>F - ELECTRICAL INSTALLATION WORKS</t>
  </si>
  <si>
    <t xml:space="preserve">GRAND TOTAL </t>
  </si>
  <si>
    <t>C. SUPER STRUCTURE WORK.</t>
  </si>
  <si>
    <t>D. SEPTIC TANK</t>
  </si>
  <si>
    <t>Total Summary (D)</t>
  </si>
  <si>
    <t>E. ACCESS ROAD WORKS</t>
  </si>
  <si>
    <t>Brick work……..…....……….…..…...……..…………………..……</t>
  </si>
  <si>
    <t>Total Summary (E)</t>
  </si>
  <si>
    <t>F. ELECTRICAL INSTALLATION WORKS</t>
  </si>
  <si>
    <t>Electrical installation works…………………………………………….</t>
  </si>
  <si>
    <t>Total Summary (F)</t>
  </si>
  <si>
    <t>Reinforcement steel bars according to standard and detail drawing (price includes cutting, bending, placing in position and tying wires).</t>
  </si>
  <si>
    <t xml:space="preserve">Reinforcement steel bars according to standard and detail drawing as described before, </t>
  </si>
  <si>
    <t>Supply and fix in position prepainted approved type good quality flush metal doors and windows  according to AR.and D &amp; W schedules, price includes all necessary iron monegeries, handles and yale type keys</t>
  </si>
  <si>
    <t>Supply and fix in position prepainted approved type good quality flush metal panel  doors  according to AR.and D &amp; W schedules, price includes all necessary iron monegeries, handles and yale type keys</t>
  </si>
  <si>
    <t>External Works….........................................................................</t>
  </si>
  <si>
    <t>Total Summary (G)</t>
  </si>
  <si>
    <t xml:space="preserve"> Sub - Total Sub Structure carry to summary:</t>
  </si>
  <si>
    <t>Sub-total without additional works (A+B+C+D+E+F)</t>
  </si>
  <si>
    <t>2.1.1</t>
  </si>
  <si>
    <t>2.1.2</t>
  </si>
  <si>
    <t>2.1.3</t>
  </si>
  <si>
    <t>2.1.4</t>
  </si>
  <si>
    <t>2.1.5</t>
  </si>
  <si>
    <t>2.1.6</t>
  </si>
  <si>
    <t>2.1.7</t>
  </si>
  <si>
    <t>2.1.8</t>
  </si>
  <si>
    <t>2.1.9</t>
  </si>
  <si>
    <t>2.1.10</t>
  </si>
  <si>
    <t>2.1.11</t>
  </si>
  <si>
    <t>2.1.12</t>
  </si>
  <si>
    <t>2.1.13</t>
  </si>
  <si>
    <t>2.1.14</t>
  </si>
  <si>
    <t>2.1.15</t>
  </si>
  <si>
    <t>2.1.16</t>
  </si>
  <si>
    <t xml:space="preserve"> Sub - Total Sub First Aid Kit Carry to Summary:</t>
  </si>
  <si>
    <t xml:space="preserve"> Sub - Total Sub Fire Safety Equipment Carry to Summary:</t>
  </si>
  <si>
    <t xml:space="preserve"> Sub - Total Sub OSH to Carry to Summary:</t>
  </si>
  <si>
    <t>2.2.1</t>
  </si>
  <si>
    <t>2.2.2</t>
  </si>
  <si>
    <t>2.2.3</t>
  </si>
  <si>
    <t>2.2.4</t>
  </si>
  <si>
    <t>2.2.5</t>
  </si>
  <si>
    <t>2.2.6</t>
  </si>
  <si>
    <t>2.3.1</t>
  </si>
  <si>
    <t>2.3.2</t>
  </si>
  <si>
    <t>2.3.3</t>
  </si>
  <si>
    <t>2.3.4</t>
  </si>
  <si>
    <t>2.3.5</t>
  </si>
  <si>
    <t>2.4.1</t>
  </si>
  <si>
    <t>2.4.10</t>
  </si>
  <si>
    <t>2.4.2</t>
  </si>
  <si>
    <t>2.4.5</t>
  </si>
  <si>
    <t>2.4.3</t>
  </si>
  <si>
    <t>2.4.4</t>
  </si>
  <si>
    <t>2.4.6</t>
  </si>
  <si>
    <t>2.4.7</t>
  </si>
  <si>
    <t>2.4.8</t>
  </si>
  <si>
    <t>2.4.9</t>
  </si>
  <si>
    <t>2.4.11</t>
  </si>
  <si>
    <t>2.4.12</t>
  </si>
  <si>
    <t>2.4.13</t>
  </si>
  <si>
    <t>2.4.14</t>
  </si>
  <si>
    <t>2.4.15</t>
  </si>
  <si>
    <t>2.4.16</t>
  </si>
  <si>
    <t>2.4.17</t>
  </si>
  <si>
    <t>1.1.1</t>
  </si>
  <si>
    <t>1.1.2</t>
  </si>
  <si>
    <t>1.1.3</t>
  </si>
  <si>
    <t>1.1.4</t>
  </si>
  <si>
    <t>1.1.5</t>
  </si>
  <si>
    <t>1.2.1</t>
  </si>
  <si>
    <t>1.2.2</t>
  </si>
  <si>
    <t>1.2.3</t>
  </si>
  <si>
    <t>1.2.4</t>
  </si>
  <si>
    <t>1.2.5</t>
  </si>
  <si>
    <t>1.2.6</t>
  </si>
  <si>
    <t>Grant Total  External Works (Scaffolding):</t>
  </si>
  <si>
    <t>Grant Total  Health &amp; Safety Equipment</t>
  </si>
  <si>
    <t>G (1.0) BILL OF QUANTITIES FOR EXTERNAL WORKS. (SCAFOLLDING)</t>
  </si>
  <si>
    <t>G (2.0) BILL OF QUANTITIES FOR EXTERNAL WORKS (HEALTH AND SAFETY EQUIPMENT REQUIRMENT FOR UPCOMING PTROJECTS and Safety).</t>
  </si>
  <si>
    <t>Occuptional health and Safety…..............................................</t>
  </si>
  <si>
    <t>Sanitary Pipes …………..….……………...…..………………..……</t>
  </si>
  <si>
    <t>G. ADDITIONAL WORKS (SCAFFOLDING, HEALTH &amp;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</si>
</sst>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 &quot;* #,##0.00&quot; &quot;;&quot; &quot;* \(#,##0.00\);&quot; &quot;* &quot;-&quot;??&quot; &quot;"/>
  </numFmts>
  <fonts count="45"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11"/>
      <name val="Times New Roman"/>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2"/>
      <color indexed="8"/>
      <name val="Arial"/>
      <family val="2"/>
    </font>
    <font>
      <sz val="11"/>
      <color rgb="FF000000"/>
      <name val="Calibri"/>
      <family val="2"/>
    </font>
    <font>
      <b/>
      <u val="doubleAccounting"/>
      <sz val="11"/>
      <color indexed="8"/>
      <name val="Arial"/>
      <family val="2"/>
    </font>
    <font>
      <vertAlign val="superscript"/>
      <sz val="11"/>
      <color indexed="8"/>
      <name val="Book Antiqua"/>
      <family val="1"/>
    </font>
    <font>
      <sz val="15"/>
      <color rgb="FF000000"/>
      <name val="Book Antiqua"/>
      <family val="1"/>
    </font>
    <font>
      <sz val="11"/>
      <name val="Calibri"/>
      <family val="2"/>
    </font>
    <font>
      <b/>
      <u val="double"/>
      <sz val="11"/>
      <color indexed="8"/>
      <name val="Arial"/>
      <family val="2"/>
    </font>
    <font>
      <b/>
      <sz val="12"/>
      <name val="Arial"/>
      <family val="2"/>
    </font>
    <font>
      <sz val="12"/>
      <color indexed="8"/>
      <name val="Arial"/>
      <family val="2"/>
    </font>
    <font>
      <sz val="10"/>
      <color indexed="8"/>
      <name val="Arial"/>
      <family val="2"/>
    </font>
    <font>
      <b/>
      <sz val="12"/>
      <color theme="1"/>
      <name val="Arial"/>
      <family val="2"/>
    </font>
    <font>
      <b/>
      <u val="doubleAccounting"/>
      <sz val="12"/>
      <color indexed="8"/>
      <name val="Arial"/>
      <family val="2"/>
    </font>
    <font>
      <vertAlign val="superscript"/>
      <sz val="11"/>
      <color rgb="FF000000"/>
      <name val="Arial"/>
      <family val="2"/>
    </font>
    <font>
      <b/>
      <sz val="10"/>
      <name val="Arial"/>
      <family val="2"/>
    </font>
    <font>
      <sz val="11"/>
      <color theme="1"/>
      <name val="Arial"/>
      <family val="2"/>
    </font>
    <font>
      <vertAlign val="superscript"/>
      <sz val="11"/>
      <color theme="1"/>
      <name val="Arial"/>
      <family val="2"/>
    </font>
    <font>
      <b/>
      <sz val="16"/>
      <color indexed="8"/>
      <name val="Arial"/>
      <family val="2"/>
    </font>
    <font>
      <b/>
      <sz val="14"/>
      <color indexed="8"/>
      <name val="Arial"/>
      <family val="2"/>
    </font>
    <font>
      <b/>
      <sz val="11"/>
      <color theme="1"/>
      <name val="Calibri"/>
      <family val="2"/>
      <scheme val="minor"/>
    </font>
    <font>
      <b/>
      <sz val="16"/>
      <color theme="1"/>
      <name val="Calibri"/>
      <family val="2"/>
      <scheme val="minor"/>
    </font>
    <font>
      <b/>
      <sz val="12"/>
      <color theme="1"/>
      <name val="Calibri"/>
      <family val="2"/>
      <scheme val="minor"/>
    </font>
    <font>
      <b/>
      <sz val="11"/>
      <color theme="1"/>
      <name val="Arial"/>
      <family val="2"/>
    </font>
    <font>
      <sz val="11"/>
      <name val="Calibri"/>
      <family val="2"/>
      <scheme val="minor"/>
    </font>
    <font>
      <sz val="10"/>
      <color theme="1"/>
      <name val="Arial"/>
      <family val="2"/>
    </font>
    <font>
      <sz val="12"/>
      <color theme="1"/>
      <name val="Arial"/>
      <family val="2"/>
    </font>
    <font>
      <b/>
      <sz val="16"/>
      <color theme="0"/>
      <name val="Arial"/>
      <family val="2"/>
    </font>
    <font>
      <u val="doubleAccounting"/>
      <sz val="12"/>
      <color indexed="8"/>
      <name val="Arial"/>
      <family val="2"/>
    </font>
    <font>
      <sz val="11"/>
      <color theme="0"/>
      <name val="Arial"/>
      <family val="2"/>
    </font>
    <font>
      <b/>
      <sz val="11"/>
      <color theme="0"/>
      <name val="Arial"/>
      <family val="2"/>
    </font>
    <font>
      <b/>
      <u val="doubleAccounting"/>
      <sz val="11"/>
      <color theme="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92D050"/>
        <bgColor indexed="64"/>
      </patternFill>
    </fill>
    <fill>
      <patternFill patternType="solid">
        <fgColor theme="0" tint="-0.14999847407452621"/>
        <bgColor indexed="64"/>
      </patternFill>
    </fill>
  </fills>
  <borders count="53">
    <border>
      <left/>
      <right/>
      <top/>
      <bottom/>
      <diagonal/>
    </border>
    <border>
      <left style="hair">
        <color indexed="8"/>
      </left>
      <right style="hair">
        <color indexed="8"/>
      </right>
      <top style="hair">
        <color indexed="8"/>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hair">
        <color indexed="8"/>
      </right>
      <top/>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double">
        <color indexed="8"/>
      </right>
      <top style="double">
        <color indexed="8"/>
      </top>
      <bottom style="double">
        <color indexed="8"/>
      </bottom>
      <diagonal/>
    </border>
    <border>
      <left style="hair">
        <color indexed="8"/>
      </left>
      <right/>
      <top style="hair">
        <color indexed="8"/>
      </top>
      <bottom style="hair">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thin">
        <color indexed="64"/>
      </top>
      <bottom style="double">
        <color indexed="64"/>
      </bottom>
      <diagonal/>
    </border>
  </borders>
  <cellStyleXfs count="6">
    <xf numFmtId="0" fontId="0" fillId="0" borderId="0"/>
    <xf numFmtId="164" fontId="1" fillId="0" borderId="0" applyFont="0" applyFill="0" applyBorder="0" applyAlignment="0" applyProtection="0"/>
    <xf numFmtId="0" fontId="14" fillId="0" borderId="0"/>
    <xf numFmtId="164" fontId="16" fillId="0" borderId="0">
      <protection locked="0"/>
    </xf>
    <xf numFmtId="0" fontId="20" fillId="0" borderId="0">
      <alignment vertical="center"/>
    </xf>
    <xf numFmtId="0" fontId="14" fillId="0" borderId="0"/>
  </cellStyleXfs>
  <cellXfs count="292">
    <xf numFmtId="0" fontId="0" fillId="0" borderId="0" xfId="0"/>
    <xf numFmtId="0" fontId="2" fillId="0" borderId="2" xfId="0"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0" fontId="3" fillId="2" borderId="2"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0" fontId="0" fillId="0" borderId="1" xfId="0" applyBorder="1"/>
    <xf numFmtId="49" fontId="15" fillId="0" borderId="1" xfId="0" applyNumberFormat="1" applyFont="1" applyBorder="1" applyAlignment="1">
      <alignment horizontal="left" vertical="center"/>
    </xf>
    <xf numFmtId="164" fontId="3" fillId="0" borderId="3" xfId="1" applyFont="1" applyBorder="1" applyAlignment="1">
      <alignment horizontal="center" vertical="center"/>
    </xf>
    <xf numFmtId="164" fontId="2" fillId="0" borderId="3" xfId="1" applyFont="1" applyBorder="1" applyAlignment="1">
      <alignment horizontal="center" vertical="center"/>
    </xf>
    <xf numFmtId="164" fontId="0" fillId="0" borderId="0" xfId="1" applyFont="1"/>
    <xf numFmtId="164" fontId="17" fillId="2" borderId="3" xfId="1" applyFont="1" applyFill="1" applyBorder="1" applyAlignment="1">
      <alignment horizontal="center" vertical="center"/>
    </xf>
    <xf numFmtId="49" fontId="3" fillId="0" borderId="1" xfId="0" applyNumberFormat="1" applyFont="1" applyBorder="1" applyAlignment="1">
      <alignment horizontal="center"/>
    </xf>
    <xf numFmtId="164" fontId="17" fillId="0" borderId="3" xfId="1" applyFont="1" applyFill="1" applyBorder="1" applyAlignment="1">
      <alignment horizontal="center" vertical="center"/>
    </xf>
    <xf numFmtId="165" fontId="3" fillId="0" borderId="1" xfId="0" applyNumberFormat="1" applyFont="1" applyBorder="1" applyAlignment="1">
      <alignment horizontal="center"/>
    </xf>
    <xf numFmtId="49" fontId="13" fillId="0" borderId="1" xfId="0" applyNumberFormat="1" applyFont="1" applyBorder="1" applyAlignment="1">
      <alignment horizontal="left"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165" fontId="13" fillId="0" borderId="1" xfId="0" applyNumberFormat="1" applyFont="1" applyBorder="1" applyAlignment="1">
      <alignment horizontal="center" vertical="center"/>
    </xf>
    <xf numFmtId="0" fontId="11" fillId="0" borderId="1" xfId="0" applyFont="1" applyBorder="1"/>
    <xf numFmtId="164" fontId="13" fillId="0" borderId="3" xfId="1" applyFont="1" applyBorder="1" applyAlignment="1">
      <alignment horizontal="center" vertical="center"/>
    </xf>
    <xf numFmtId="164" fontId="13" fillId="0" borderId="3" xfId="1" applyFont="1" applyFill="1" applyBorder="1" applyAlignment="1">
      <alignment horizontal="center" vertical="center"/>
    </xf>
    <xf numFmtId="0" fontId="19" fillId="3" borderId="2" xfId="0" applyFont="1" applyFill="1" applyBorder="1" applyAlignment="1">
      <alignment horizontal="left"/>
    </xf>
    <xf numFmtId="0" fontId="3" fillId="0" borderId="1" xfId="0" applyFont="1" applyBorder="1" applyAlignment="1">
      <alignment horizontal="center"/>
    </xf>
    <xf numFmtId="164" fontId="13" fillId="0" borderId="3" xfId="1" applyFont="1" applyBorder="1" applyAlignment="1">
      <alignment horizontal="center"/>
    </xf>
    <xf numFmtId="0" fontId="13" fillId="4" borderId="2" xfId="0" applyFont="1" applyFill="1" applyBorder="1" applyAlignment="1">
      <alignment horizontal="center" vertical="center"/>
    </xf>
    <xf numFmtId="49" fontId="15" fillId="4" borderId="1" xfId="0" applyNumberFormat="1" applyFont="1" applyFill="1" applyBorder="1" applyAlignment="1">
      <alignment horizontal="left" vertical="center"/>
    </xf>
    <xf numFmtId="0" fontId="13" fillId="4" borderId="1" xfId="0" applyFont="1" applyFill="1" applyBorder="1" applyAlignment="1">
      <alignment horizontal="center" vertical="center"/>
    </xf>
    <xf numFmtId="165" fontId="13" fillId="4" borderId="1" xfId="0" applyNumberFormat="1" applyFont="1" applyFill="1" applyBorder="1" applyAlignment="1">
      <alignment horizontal="center" vertical="center"/>
    </xf>
    <xf numFmtId="0" fontId="11" fillId="4" borderId="1" xfId="0" applyFont="1" applyFill="1" applyBorder="1"/>
    <xf numFmtId="49" fontId="23" fillId="0" borderId="1" xfId="0" applyNumberFormat="1" applyFont="1" applyBorder="1" applyAlignment="1">
      <alignment horizontal="left" vertical="center"/>
    </xf>
    <xf numFmtId="0" fontId="5" fillId="0" borderId="1" xfId="0" applyFont="1" applyBorder="1" applyAlignment="1">
      <alignment horizontal="left" wrapText="1"/>
    </xf>
    <xf numFmtId="0" fontId="9" fillId="0" borderId="1" xfId="0" applyFont="1" applyBorder="1" applyAlignment="1">
      <alignment horizontal="left" wrapText="1"/>
    </xf>
    <xf numFmtId="164" fontId="3" fillId="0" borderId="1" xfId="1" applyFont="1" applyBorder="1"/>
    <xf numFmtId="164" fontId="3" fillId="0" borderId="1" xfId="1" applyFont="1" applyBorder="1" applyAlignment="1">
      <alignment horizontal="center" vertical="center"/>
    </xf>
    <xf numFmtId="164" fontId="3" fillId="0" borderId="1" xfId="1" applyFont="1" applyBorder="1" applyAlignment="1">
      <alignment horizontal="center" wrapText="1"/>
    </xf>
    <xf numFmtId="164" fontId="3" fillId="0" borderId="1" xfId="1" applyFont="1" applyBorder="1" applyAlignment="1">
      <alignment horizontal="center"/>
    </xf>
    <xf numFmtId="164" fontId="3" fillId="0" borderId="1" xfId="1" applyFont="1" applyBorder="1" applyAlignment="1"/>
    <xf numFmtId="164" fontId="3" fillId="0" borderId="3" xfId="1" applyFont="1" applyFill="1" applyBorder="1" applyAlignment="1" applyProtection="1">
      <alignment horizontal="center"/>
    </xf>
    <xf numFmtId="165" fontId="3" fillId="0" borderId="1" xfId="0" applyNumberFormat="1" applyFont="1" applyBorder="1"/>
    <xf numFmtId="164" fontId="9" fillId="0" borderId="1" xfId="1" applyFont="1" applyBorder="1" applyAlignment="1" applyProtection="1">
      <alignment horizontal="center"/>
    </xf>
    <xf numFmtId="164" fontId="2" fillId="0" borderId="1" xfId="1" applyFont="1" applyBorder="1" applyAlignment="1">
      <alignment horizontal="center"/>
    </xf>
    <xf numFmtId="0" fontId="15" fillId="0" borderId="2" xfId="0" applyFont="1" applyBorder="1" applyAlignment="1">
      <alignment horizontal="center" vertical="center"/>
    </xf>
    <xf numFmtId="2" fontId="5" fillId="0" borderId="1" xfId="0" applyNumberFormat="1" applyFont="1" applyBorder="1" applyAlignment="1">
      <alignment horizontal="center"/>
    </xf>
    <xf numFmtId="164" fontId="5" fillId="0" borderId="1" xfId="1" applyFont="1" applyBorder="1" applyAlignment="1">
      <alignment horizontal="center"/>
    </xf>
    <xf numFmtId="0" fontId="15" fillId="2" borderId="2" xfId="0" applyFont="1" applyFill="1" applyBorder="1" applyAlignment="1">
      <alignment horizontal="center" vertical="center"/>
    </xf>
    <xf numFmtId="0" fontId="3" fillId="2" borderId="1" xfId="0" applyFont="1" applyFill="1" applyBorder="1" applyAlignment="1">
      <alignment horizontal="center"/>
    </xf>
    <xf numFmtId="164" fontId="3" fillId="2" borderId="1" xfId="1" applyFont="1" applyFill="1" applyBorder="1" applyAlignment="1">
      <alignment horizontal="center"/>
    </xf>
    <xf numFmtId="164" fontId="3" fillId="2" borderId="1" xfId="1" applyFont="1" applyFill="1" applyBorder="1" applyAlignment="1">
      <alignment horizontal="center" vertical="center"/>
    </xf>
    <xf numFmtId="164" fontId="26" fillId="2" borderId="3" xfId="1" applyFont="1" applyFill="1" applyBorder="1" applyAlignment="1">
      <alignment horizontal="center" vertical="center"/>
    </xf>
    <xf numFmtId="0" fontId="2" fillId="0" borderId="1" xfId="0" applyFont="1" applyBorder="1" applyAlignment="1">
      <alignment horizontal="center"/>
    </xf>
    <xf numFmtId="164" fontId="2" fillId="0" borderId="1" xfId="1" applyFont="1" applyBorder="1" applyAlignment="1">
      <alignment horizontal="center" vertical="center"/>
    </xf>
    <xf numFmtId="164" fontId="0" fillId="0" borderId="1" xfId="1" applyFont="1" applyBorder="1"/>
    <xf numFmtId="164" fontId="3" fillId="0" borderId="1" xfId="1" applyFont="1" applyBorder="1" applyAlignment="1">
      <alignment horizontal="center" shrinkToFit="1"/>
    </xf>
    <xf numFmtId="164" fontId="3" fillId="0" borderId="1" xfId="1" applyFont="1" applyFill="1" applyBorder="1" applyAlignment="1">
      <alignment horizontal="center"/>
    </xf>
    <xf numFmtId="164" fontId="3" fillId="0" borderId="1" xfId="1" applyFont="1" applyFill="1" applyBorder="1" applyAlignment="1"/>
    <xf numFmtId="164" fontId="3" fillId="0" borderId="3" xfId="1" applyFont="1" applyBorder="1" applyAlignment="1"/>
    <xf numFmtId="49" fontId="3" fillId="0" borderId="1" xfId="0" applyNumberFormat="1" applyFont="1" applyBorder="1" applyAlignment="1">
      <alignment horizontal="center" vertical="center"/>
    </xf>
    <xf numFmtId="164" fontId="3" fillId="0" borderId="3" xfId="1" applyFont="1" applyFill="1" applyBorder="1" applyAlignment="1"/>
    <xf numFmtId="164" fontId="13" fillId="0" borderId="1" xfId="1" applyFont="1" applyBorder="1" applyAlignment="1">
      <alignment horizontal="center" vertical="center"/>
    </xf>
    <xf numFmtId="164" fontId="5" fillId="0" borderId="1" xfId="1" applyFont="1" applyBorder="1" applyAlignment="1"/>
    <xf numFmtId="165" fontId="3" fillId="0" borderId="3" xfId="0" applyNumberFormat="1" applyFont="1" applyBorder="1"/>
    <xf numFmtId="0" fontId="13" fillId="5" borderId="2" xfId="4" applyFont="1" applyFill="1" applyBorder="1" applyAlignment="1">
      <alignment horizontal="center" vertical="center"/>
    </xf>
    <xf numFmtId="0" fontId="13" fillId="5" borderId="1" xfId="4" applyFont="1" applyFill="1" applyBorder="1" applyAlignment="1">
      <alignment horizontal="center"/>
    </xf>
    <xf numFmtId="164" fontId="13" fillId="5" borderId="1" xfId="1" applyFont="1" applyFill="1" applyBorder="1" applyAlignment="1" applyProtection="1">
      <alignment horizontal="center"/>
    </xf>
    <xf numFmtId="164" fontId="11" fillId="5" borderId="3" xfId="1" applyFont="1" applyFill="1" applyBorder="1" applyAlignment="1">
      <alignment horizontal="left"/>
    </xf>
    <xf numFmtId="164" fontId="3" fillId="0" borderId="3" xfId="1" applyFont="1" applyBorder="1" applyAlignment="1">
      <alignment horizontal="center"/>
    </xf>
    <xf numFmtId="0" fontId="13" fillId="2" borderId="2" xfId="0" applyFont="1" applyFill="1" applyBorder="1" applyAlignment="1">
      <alignment horizontal="center" vertical="center"/>
    </xf>
    <xf numFmtId="49" fontId="15" fillId="2" borderId="1" xfId="0" applyNumberFormat="1" applyFont="1" applyFill="1" applyBorder="1" applyAlignment="1">
      <alignment horizontal="left" vertical="center"/>
    </xf>
    <xf numFmtId="0" fontId="13" fillId="2" borderId="1" xfId="0" applyFont="1" applyFill="1" applyBorder="1" applyAlignment="1">
      <alignment horizontal="center"/>
    </xf>
    <xf numFmtId="164" fontId="13" fillId="2" borderId="1" xfId="1" applyFont="1" applyFill="1" applyBorder="1" applyAlignment="1">
      <alignment horizontal="center"/>
    </xf>
    <xf numFmtId="164" fontId="21" fillId="2" borderId="3" xfId="1" applyFont="1" applyFill="1" applyBorder="1" applyAlignment="1">
      <alignment horizontal="center"/>
    </xf>
    <xf numFmtId="0" fontId="13" fillId="0" borderId="1" xfId="0" applyFont="1" applyBorder="1" applyAlignment="1">
      <alignment horizontal="center"/>
    </xf>
    <xf numFmtId="164" fontId="13" fillId="0" borderId="1" xfId="1" applyFont="1" applyBorder="1" applyAlignment="1">
      <alignment horizontal="center"/>
    </xf>
    <xf numFmtId="0" fontId="0" fillId="0" borderId="2" xfId="0" applyBorder="1"/>
    <xf numFmtId="0" fontId="13" fillId="2" borderId="1" xfId="0" applyFont="1" applyFill="1" applyBorder="1" applyAlignment="1">
      <alignment horizontal="center" vertical="center"/>
    </xf>
    <xf numFmtId="164" fontId="11" fillId="2" borderId="1" xfId="1" applyFont="1" applyFill="1" applyBorder="1" applyAlignment="1">
      <alignment horizontal="center"/>
    </xf>
    <xf numFmtId="164" fontId="13" fillId="2" borderId="1" xfId="1" applyFont="1" applyFill="1" applyBorder="1" applyAlignment="1">
      <alignment horizontal="center" vertical="center"/>
    </xf>
    <xf numFmtId="164" fontId="21" fillId="2" borderId="3" xfId="1" applyFont="1" applyFill="1" applyBorder="1" applyAlignment="1">
      <alignment horizontal="center" vertical="center"/>
    </xf>
    <xf numFmtId="0" fontId="11" fillId="0" borderId="2" xfId="0" applyFont="1" applyBorder="1" applyAlignment="1">
      <alignment horizontal="center" vertical="center"/>
    </xf>
    <xf numFmtId="0" fontId="22" fillId="0" borderId="1" xfId="0" applyFont="1" applyBorder="1"/>
    <xf numFmtId="0" fontId="11" fillId="0" borderId="1" xfId="0" applyFont="1" applyBorder="1" applyAlignment="1">
      <alignment horizontal="center"/>
    </xf>
    <xf numFmtId="164" fontId="11" fillId="0" borderId="1" xfId="1" applyFont="1" applyBorder="1" applyAlignment="1">
      <alignment horizontal="center"/>
    </xf>
    <xf numFmtId="164" fontId="11" fillId="0" borderId="3" xfId="1" applyFont="1" applyBorder="1"/>
    <xf numFmtId="0" fontId="5" fillId="0" borderId="1" xfId="0" applyFont="1" applyBorder="1"/>
    <xf numFmtId="164" fontId="5" fillId="0" borderId="3" xfId="1" applyFont="1" applyBorder="1" applyAlignment="1">
      <alignment horizontal="center"/>
    </xf>
    <xf numFmtId="164" fontId="3" fillId="0" borderId="3" xfId="1" applyFont="1"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165" fontId="3" fillId="0" borderId="6" xfId="0" applyNumberFormat="1" applyFont="1" applyBorder="1" applyAlignment="1">
      <alignment horizontal="center" vertical="center"/>
    </xf>
    <xf numFmtId="164" fontId="3" fillId="0" borderId="7" xfId="1" applyFont="1" applyBorder="1" applyAlignment="1">
      <alignment horizontal="center" vertical="center"/>
    </xf>
    <xf numFmtId="49" fontId="15" fillId="0" borderId="8" xfId="0" applyNumberFormat="1" applyFont="1" applyBorder="1" applyAlignment="1">
      <alignment horizontal="center"/>
    </xf>
    <xf numFmtId="49" fontId="15" fillId="0" borderId="9" xfId="0" applyNumberFormat="1" applyFont="1" applyBorder="1" applyAlignment="1">
      <alignment horizontal="left"/>
    </xf>
    <xf numFmtId="49" fontId="15" fillId="0" borderId="9" xfId="0" applyNumberFormat="1" applyFont="1" applyBorder="1" applyAlignment="1">
      <alignment horizontal="center"/>
    </xf>
    <xf numFmtId="164" fontId="15" fillId="0" borderId="9" xfId="1" applyFont="1" applyBorder="1" applyAlignment="1">
      <alignment horizontal="center"/>
    </xf>
    <xf numFmtId="164" fontId="15" fillId="0" borderId="9" xfId="1" applyFont="1" applyBorder="1" applyAlignment="1">
      <alignment horizontal="center" wrapText="1"/>
    </xf>
    <xf numFmtId="164" fontId="15" fillId="0" borderId="10" xfId="1" applyFont="1" applyBorder="1" applyAlignment="1">
      <alignment horizontal="center" wrapText="1"/>
    </xf>
    <xf numFmtId="49" fontId="15" fillId="0" borderId="1" xfId="0" applyNumberFormat="1" applyFont="1" applyBorder="1" applyAlignment="1">
      <alignment horizontal="left" wrapText="1"/>
    </xf>
    <xf numFmtId="49" fontId="13" fillId="0" borderId="1" xfId="0" applyNumberFormat="1" applyFont="1" applyBorder="1" applyAlignment="1">
      <alignment horizontal="center"/>
    </xf>
    <xf numFmtId="164" fontId="13" fillId="0" borderId="1" xfId="1" applyFont="1" applyBorder="1" applyAlignment="1">
      <alignment horizontal="center" wrapText="1"/>
    </xf>
    <xf numFmtId="164" fontId="13" fillId="0" borderId="3" xfId="1" applyFont="1" applyBorder="1" applyAlignment="1">
      <alignment horizontal="center" wrapText="1"/>
    </xf>
    <xf numFmtId="0" fontId="15" fillId="0" borderId="5" xfId="0" applyFont="1" applyBorder="1" applyAlignment="1">
      <alignment horizontal="center" vertical="center"/>
    </xf>
    <xf numFmtId="49" fontId="2" fillId="0" borderId="6" xfId="0" applyNumberFormat="1" applyFont="1" applyBorder="1" applyAlignment="1">
      <alignment horizontal="left" vertical="center"/>
    </xf>
    <xf numFmtId="0" fontId="3" fillId="0" borderId="6" xfId="0" applyFont="1" applyBorder="1" applyAlignment="1">
      <alignment horizontal="center"/>
    </xf>
    <xf numFmtId="164" fontId="3" fillId="0" borderId="6" xfId="1" applyFont="1" applyFill="1" applyBorder="1" applyAlignment="1">
      <alignment horizontal="center"/>
    </xf>
    <xf numFmtId="164" fontId="3" fillId="0" borderId="6" xfId="1" applyFont="1" applyFill="1" applyBorder="1" applyAlignment="1">
      <alignment horizontal="center" vertical="center"/>
    </xf>
    <xf numFmtId="164" fontId="26" fillId="0" borderId="7" xfId="1" applyFont="1" applyFill="1" applyBorder="1" applyAlignment="1">
      <alignment horizontal="center" vertical="center"/>
    </xf>
    <xf numFmtId="49" fontId="9" fillId="0" borderId="1" xfId="0" applyNumberFormat="1" applyFont="1" applyBorder="1" applyAlignment="1">
      <alignment horizontal="left" wrapText="1"/>
    </xf>
    <xf numFmtId="49" fontId="2" fillId="0" borderId="1" xfId="0" applyNumberFormat="1" applyFont="1" applyBorder="1" applyAlignment="1">
      <alignment horizontal="left" vertical="center"/>
    </xf>
    <xf numFmtId="49" fontId="3" fillId="0" borderId="1" xfId="0" applyNumberFormat="1" applyFont="1" applyBorder="1" applyAlignment="1">
      <alignment horizontal="left" wrapText="1"/>
    </xf>
    <xf numFmtId="164" fontId="5" fillId="0" borderId="11" xfId="1" applyFont="1" applyBorder="1" applyAlignment="1">
      <alignment horizontal="center"/>
    </xf>
    <xf numFmtId="0" fontId="29" fillId="0" borderId="2" xfId="0" applyFont="1" applyBorder="1" applyAlignment="1">
      <alignment horizontal="center" vertical="center"/>
    </xf>
    <xf numFmtId="49" fontId="29" fillId="0" borderId="1" xfId="0" applyNumberFormat="1" applyFont="1" applyBorder="1" applyAlignment="1">
      <alignment horizontal="left" vertical="center"/>
    </xf>
    <xf numFmtId="164" fontId="29" fillId="0" borderId="1" xfId="1" applyFont="1" applyBorder="1" applyAlignment="1">
      <alignment horizontal="center"/>
    </xf>
    <xf numFmtId="164" fontId="29" fillId="0" borderId="1" xfId="1" applyFont="1" applyBorder="1" applyAlignment="1"/>
    <xf numFmtId="164" fontId="29" fillId="0" borderId="3" xfId="1" applyFont="1" applyBorder="1" applyAlignment="1"/>
    <xf numFmtId="49" fontId="29" fillId="0" borderId="4" xfId="0" applyNumberFormat="1" applyFont="1" applyBorder="1" applyAlignment="1">
      <alignment horizontal="left" vertical="center"/>
    </xf>
    <xf numFmtId="164" fontId="29" fillId="0" borderId="1" xfId="1" applyFont="1" applyFill="1" applyBorder="1" applyAlignment="1">
      <alignment horizontal="center"/>
    </xf>
    <xf numFmtId="164" fontId="29" fillId="0" borderId="1" xfId="1" applyFont="1" applyFill="1" applyBorder="1" applyAlignment="1"/>
    <xf numFmtId="164" fontId="29" fillId="0" borderId="3" xfId="1" applyFont="1" applyFill="1" applyBorder="1" applyAlignment="1"/>
    <xf numFmtId="49" fontId="29" fillId="0" borderId="1" xfId="0" applyNumberFormat="1" applyFont="1" applyBorder="1" applyAlignment="1">
      <alignment horizontal="left" vertical="center" wrapText="1"/>
    </xf>
    <xf numFmtId="0" fontId="5" fillId="0" borderId="12" xfId="0" applyFont="1" applyBorder="1" applyAlignment="1">
      <alignment horizontal="left" wrapText="1"/>
    </xf>
    <xf numFmtId="43" fontId="0" fillId="0" borderId="0" xfId="0" applyNumberFormat="1"/>
    <xf numFmtId="4" fontId="0" fillId="0" borderId="0" xfId="0" applyNumberFormat="1"/>
    <xf numFmtId="0" fontId="29" fillId="0" borderId="1" xfId="0" applyFont="1" applyBorder="1"/>
    <xf numFmtId="164" fontId="3" fillId="0" borderId="1" xfId="1" applyFont="1" applyFill="1" applyBorder="1" applyAlignment="1">
      <alignment horizontal="center" vertical="center"/>
    </xf>
    <xf numFmtId="164" fontId="26" fillId="0" borderId="3" xfId="1" applyFont="1" applyFill="1" applyBorder="1" applyAlignment="1">
      <alignment horizontal="center" vertical="center"/>
    </xf>
    <xf numFmtId="164" fontId="12" fillId="2" borderId="1" xfId="1" applyFont="1" applyFill="1" applyBorder="1" applyAlignment="1">
      <alignment horizontal="center"/>
    </xf>
    <xf numFmtId="0" fontId="0" fillId="0" borderId="15" xfId="0" applyBorder="1"/>
    <xf numFmtId="15" fontId="35" fillId="0" borderId="20" xfId="0" applyNumberFormat="1" applyFont="1" applyBorder="1"/>
    <xf numFmtId="15" fontId="33" fillId="0" borderId="21" xfId="0" applyNumberFormat="1" applyFont="1" applyBorder="1"/>
    <xf numFmtId="15" fontId="33" fillId="0" borderId="22" xfId="0" applyNumberFormat="1" applyFont="1" applyBorder="1"/>
    <xf numFmtId="0" fontId="0" fillId="0" borderId="23" xfId="0" applyBorder="1"/>
    <xf numFmtId="0" fontId="33" fillId="0" borderId="23" xfId="0" applyFont="1" applyBorder="1" applyAlignment="1">
      <alignment horizontal="center"/>
    </xf>
    <xf numFmtId="4" fontId="33" fillId="0" borderId="23" xfId="0" applyNumberFormat="1" applyFont="1" applyBorder="1" applyAlignment="1">
      <alignment horizontal="center"/>
    </xf>
    <xf numFmtId="164" fontId="33" fillId="0" borderId="23" xfId="0" applyNumberFormat="1" applyFont="1" applyBorder="1" applyAlignment="1">
      <alignment horizontal="center"/>
    </xf>
    <xf numFmtId="0" fontId="0" fillId="0" borderId="24" xfId="0" applyBorder="1"/>
    <xf numFmtId="0" fontId="0" fillId="0" borderId="13" xfId="0" applyBorder="1"/>
    <xf numFmtId="0" fontId="33" fillId="0" borderId="13" xfId="0" applyFont="1" applyBorder="1"/>
    <xf numFmtId="0" fontId="33" fillId="0" borderId="13" xfId="0" applyFont="1" applyBorder="1" applyAlignment="1">
      <alignment horizontal="center"/>
    </xf>
    <xf numFmtId="4" fontId="33" fillId="0" borderId="13" xfId="0" applyNumberFormat="1"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vertical="top" wrapText="1"/>
    </xf>
    <xf numFmtId="4" fontId="29" fillId="0" borderId="13" xfId="0" applyNumberFormat="1" applyFont="1" applyBorder="1" applyAlignment="1">
      <alignment horizontal="center"/>
    </xf>
    <xf numFmtId="4" fontId="0" fillId="0" borderId="13" xfId="0" applyNumberFormat="1" applyBorder="1" applyAlignment="1">
      <alignment horizontal="center"/>
    </xf>
    <xf numFmtId="164" fontId="0" fillId="0" borderId="13" xfId="1" applyFont="1" applyBorder="1" applyAlignment="1">
      <alignment horizontal="left"/>
    </xf>
    <xf numFmtId="0" fontId="29" fillId="6" borderId="14" xfId="0" applyFont="1" applyFill="1" applyBorder="1" applyAlignment="1">
      <alignment horizontal="left" vertical="top" wrapText="1"/>
    </xf>
    <xf numFmtId="2" fontId="0" fillId="0" borderId="13" xfId="0" applyNumberFormat="1" applyBorder="1" applyAlignment="1">
      <alignment horizontal="center"/>
    </xf>
    <xf numFmtId="4" fontId="29" fillId="0" borderId="25" xfId="0" applyNumberFormat="1" applyFont="1" applyBorder="1" applyAlignment="1">
      <alignment vertical="top" wrapText="1"/>
    </xf>
    <xf numFmtId="4" fontId="5" fillId="0" borderId="13" xfId="5" applyNumberFormat="1" applyFont="1" applyBorder="1" applyAlignment="1">
      <alignment vertical="center" wrapText="1"/>
    </xf>
    <xf numFmtId="2" fontId="0" fillId="0" borderId="13" xfId="1" applyNumberFormat="1" applyFont="1" applyBorder="1" applyAlignment="1">
      <alignment horizontal="center"/>
    </xf>
    <xf numFmtId="4" fontId="37" fillId="0" borderId="13" xfId="5" applyNumberFormat="1" applyFont="1" applyBorder="1" applyAlignment="1">
      <alignment vertical="center" wrapText="1"/>
    </xf>
    <xf numFmtId="0" fontId="37" fillId="0" borderId="13" xfId="0" applyFont="1" applyBorder="1" applyAlignment="1">
      <alignment horizontal="left" vertical="top" wrapText="1" indent="1"/>
    </xf>
    <xf numFmtId="0" fontId="0" fillId="0" borderId="13" xfId="0" applyBorder="1" applyAlignment="1">
      <alignment horizontal="center"/>
    </xf>
    <xf numFmtId="4" fontId="35" fillId="0" borderId="13" xfId="0" applyNumberFormat="1" applyFont="1" applyBorder="1" applyAlignment="1">
      <alignment wrapText="1"/>
    </xf>
    <xf numFmtId="0" fontId="0" fillId="0" borderId="14" xfId="0" applyBorder="1"/>
    <xf numFmtId="0" fontId="0" fillId="0" borderId="27" xfId="0" applyBorder="1"/>
    <xf numFmtId="0" fontId="0" fillId="0" borderId="26" xfId="0" applyBorder="1"/>
    <xf numFmtId="0" fontId="36" fillId="0" borderId="13" xfId="0" applyFont="1" applyBorder="1"/>
    <xf numFmtId="0" fontId="28" fillId="0" borderId="13" xfId="0" applyFont="1" applyBorder="1" applyAlignment="1">
      <alignment horizontal="left" vertical="top" wrapText="1" indent="1"/>
    </xf>
    <xf numFmtId="4" fontId="29" fillId="0" borderId="13" xfId="0" applyNumberFormat="1" applyFont="1" applyBorder="1" applyAlignment="1">
      <alignment wrapText="1"/>
    </xf>
    <xf numFmtId="4" fontId="29" fillId="0" borderId="13" xfId="0" applyNumberFormat="1" applyFont="1" applyBorder="1" applyAlignment="1">
      <alignment vertical="top" wrapText="1"/>
    </xf>
    <xf numFmtId="0" fontId="5" fillId="0" borderId="13" xfId="0" applyFont="1" applyBorder="1" applyAlignment="1">
      <alignment horizontal="left" vertical="top" wrapText="1"/>
    </xf>
    <xf numFmtId="4" fontId="38" fillId="0" borderId="13" xfId="0" applyNumberFormat="1" applyFont="1" applyBorder="1" applyAlignment="1">
      <alignment horizontal="center"/>
    </xf>
    <xf numFmtId="0" fontId="33" fillId="0" borderId="29" xfId="0" applyFont="1" applyBorder="1" applyAlignment="1">
      <alignment horizontal="center"/>
    </xf>
    <xf numFmtId="164" fontId="0" fillId="0" borderId="29" xfId="1" applyFont="1" applyBorder="1" applyAlignment="1">
      <alignment horizontal="center"/>
    </xf>
    <xf numFmtId="164" fontId="36" fillId="0" borderId="29" xfId="1" applyFont="1" applyBorder="1" applyAlignment="1">
      <alignment horizontal="center"/>
    </xf>
    <xf numFmtId="164" fontId="35" fillId="0" borderId="29" xfId="1" applyFont="1" applyBorder="1" applyAlignment="1">
      <alignment horizontal="center"/>
    </xf>
    <xf numFmtId="0" fontId="0" fillId="0" borderId="30" xfId="0" applyBorder="1"/>
    <xf numFmtId="43" fontId="36" fillId="0" borderId="30" xfId="0" applyNumberFormat="1" applyFont="1" applyBorder="1"/>
    <xf numFmtId="0" fontId="0" fillId="0" borderId="31" xfId="0" applyBorder="1"/>
    <xf numFmtId="0" fontId="33" fillId="0" borderId="0" xfId="0" applyFont="1" applyAlignment="1">
      <alignment horizontal="center"/>
    </xf>
    <xf numFmtId="0" fontId="33" fillId="0" borderId="32" xfId="0" applyFont="1" applyBorder="1" applyAlignment="1">
      <alignment horizontal="center"/>
    </xf>
    <xf numFmtId="4" fontId="33" fillId="0" borderId="32" xfId="0" applyNumberFormat="1" applyFont="1" applyBorder="1" applyAlignment="1">
      <alignment horizontal="center"/>
    </xf>
    <xf numFmtId="164" fontId="33" fillId="0" borderId="32" xfId="0" applyNumberFormat="1" applyFont="1" applyBorder="1" applyAlignment="1">
      <alignment horizontal="center"/>
    </xf>
    <xf numFmtId="0" fontId="29" fillId="0" borderId="13" xfId="0" applyFont="1" applyBorder="1"/>
    <xf numFmtId="164" fontId="29" fillId="0" borderId="13" xfId="1" applyFont="1" applyBorder="1" applyAlignment="1">
      <alignment horizontal="center"/>
    </xf>
    <xf numFmtId="0" fontId="29" fillId="0" borderId="13" xfId="0" applyFont="1" applyBorder="1" applyAlignment="1">
      <alignment wrapText="1"/>
    </xf>
    <xf numFmtId="164" fontId="0" fillId="0" borderId="13" xfId="1" applyFont="1" applyBorder="1" applyAlignment="1">
      <alignment horizontal="center"/>
    </xf>
    <xf numFmtId="164" fontId="36" fillId="0" borderId="33" xfId="1" applyFont="1" applyBorder="1" applyAlignment="1">
      <alignment horizontal="center"/>
    </xf>
    <xf numFmtId="164" fontId="0" fillId="0" borderId="24" xfId="1" applyFont="1" applyBorder="1" applyAlignment="1">
      <alignment horizontal="center"/>
    </xf>
    <xf numFmtId="2" fontId="0" fillId="0" borderId="25" xfId="0" applyNumberFormat="1" applyBorder="1" applyAlignment="1">
      <alignment horizontal="center"/>
    </xf>
    <xf numFmtId="2" fontId="29" fillId="0" borderId="24" xfId="0" applyNumberFormat="1" applyFont="1" applyBorder="1" applyAlignment="1">
      <alignment horizontal="center"/>
    </xf>
    <xf numFmtId="2" fontId="29" fillId="0" borderId="24" xfId="1" applyNumberFormat="1" applyFont="1" applyBorder="1" applyAlignment="1">
      <alignment horizontal="center"/>
    </xf>
    <xf numFmtId="2" fontId="29" fillId="0" borderId="13" xfId="0" applyNumberFormat="1" applyFont="1" applyBorder="1" applyAlignment="1">
      <alignment horizontal="center"/>
    </xf>
    <xf numFmtId="164" fontId="25" fillId="0" borderId="33" xfId="1" applyFont="1" applyBorder="1" applyAlignment="1">
      <alignment horizontal="center"/>
    </xf>
    <xf numFmtId="164" fontId="35" fillId="0" borderId="16" xfId="1" applyFont="1" applyBorder="1" applyAlignment="1">
      <alignment horizontal="center"/>
    </xf>
    <xf numFmtId="0" fontId="36" fillId="0" borderId="14" xfId="0" applyFont="1" applyBorder="1"/>
    <xf numFmtId="164" fontId="35" fillId="0" borderId="34" xfId="1" applyFont="1" applyBorder="1" applyAlignment="1">
      <alignment horizontal="center"/>
    </xf>
    <xf numFmtId="0" fontId="29" fillId="0" borderId="14" xfId="0" applyFont="1" applyBorder="1" applyAlignment="1">
      <alignment horizontal="center"/>
    </xf>
    <xf numFmtId="0" fontId="29" fillId="0" borderId="24" xfId="0" applyFont="1" applyBorder="1" applyAlignment="1">
      <alignment wrapText="1"/>
    </xf>
    <xf numFmtId="0" fontId="29" fillId="0" borderId="24" xfId="0" applyFont="1" applyBorder="1" applyAlignment="1">
      <alignment horizontal="center"/>
    </xf>
    <xf numFmtId="0" fontId="0" fillId="0" borderId="24" xfId="0" applyBorder="1" applyAlignment="1">
      <alignment horizontal="center"/>
    </xf>
    <xf numFmtId="164" fontId="39" fillId="0" borderId="34" xfId="1" applyFont="1" applyBorder="1" applyAlignment="1">
      <alignment horizontal="center"/>
    </xf>
    <xf numFmtId="164" fontId="25" fillId="0" borderId="34" xfId="1" applyFont="1" applyBorder="1" applyAlignment="1">
      <alignment horizontal="center"/>
    </xf>
    <xf numFmtId="0" fontId="0" fillId="0" borderId="25" xfId="0" applyBorder="1"/>
    <xf numFmtId="0" fontId="29" fillId="0" borderId="25" xfId="0" applyFont="1" applyBorder="1" applyAlignment="1">
      <alignment horizontal="center"/>
    </xf>
    <xf numFmtId="0" fontId="0" fillId="0" borderId="25" xfId="0" applyBorder="1" applyAlignment="1">
      <alignment horizontal="center"/>
    </xf>
    <xf numFmtId="164" fontId="35" fillId="0" borderId="13" xfId="1" applyFont="1" applyBorder="1" applyAlignment="1">
      <alignment horizontal="center"/>
    </xf>
    <xf numFmtId="0" fontId="0" fillId="0" borderId="34" xfId="0" applyBorder="1"/>
    <xf numFmtId="43" fontId="36" fillId="0" borderId="26" xfId="0" applyNumberFormat="1" applyFont="1" applyBorder="1"/>
    <xf numFmtId="0" fontId="0" fillId="0" borderId="35" xfId="0" applyBorder="1"/>
    <xf numFmtId="49" fontId="32" fillId="0" borderId="39" xfId="0" applyNumberFormat="1" applyFont="1" applyBorder="1" applyAlignment="1">
      <alignment horizontal="center" vertical="center"/>
    </xf>
    <xf numFmtId="49" fontId="32" fillId="0" borderId="40" xfId="0" applyNumberFormat="1" applyFont="1" applyBorder="1" applyAlignment="1">
      <alignment horizontal="center" vertical="center" wrapText="1"/>
    </xf>
    <xf numFmtId="4" fontId="15" fillId="0" borderId="40" xfId="0" applyNumberFormat="1" applyFont="1" applyBorder="1" applyAlignment="1">
      <alignment horizontal="right" vertical="center"/>
    </xf>
    <xf numFmtId="0" fontId="13"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39" xfId="0" applyFont="1" applyBorder="1" applyAlignment="1">
      <alignment horizontal="center" vertical="center"/>
    </xf>
    <xf numFmtId="4" fontId="13" fillId="0" borderId="40" xfId="0" applyNumberFormat="1" applyFont="1" applyBorder="1" applyAlignment="1">
      <alignment horizontal="right" vertical="center"/>
    </xf>
    <xf numFmtId="0" fontId="13" fillId="0" borderId="40" xfId="0" applyFont="1" applyBorder="1" applyAlignment="1">
      <alignment horizontal="center" vertical="center"/>
    </xf>
    <xf numFmtId="165" fontId="13" fillId="0" borderId="40" xfId="0" applyNumberFormat="1" applyFont="1" applyBorder="1" applyAlignment="1">
      <alignment horizontal="center" vertical="center"/>
    </xf>
    <xf numFmtId="165" fontId="13" fillId="0" borderId="40" xfId="0" applyNumberFormat="1" applyFont="1" applyBorder="1" applyAlignment="1">
      <alignment horizontal="right" vertical="center"/>
    </xf>
    <xf numFmtId="4" fontId="32" fillId="0" borderId="40" xfId="0" applyNumberFormat="1" applyFont="1" applyBorder="1" applyAlignment="1">
      <alignment horizontal="right" vertical="center"/>
    </xf>
    <xf numFmtId="0" fontId="13" fillId="0" borderId="41" xfId="0" applyFont="1" applyBorder="1" applyAlignment="1">
      <alignment horizontal="center" vertical="center"/>
    </xf>
    <xf numFmtId="49" fontId="15" fillId="0" borderId="42" xfId="0" applyNumberFormat="1" applyFont="1" applyBorder="1" applyAlignment="1">
      <alignment horizontal="left" vertical="center"/>
    </xf>
    <xf numFmtId="4" fontId="15" fillId="0" borderId="43" xfId="0" applyNumberFormat="1" applyFont="1" applyBorder="1" applyAlignment="1">
      <alignment horizontal="right" vertical="center"/>
    </xf>
    <xf numFmtId="49" fontId="15" fillId="0" borderId="2" xfId="0" applyNumberFormat="1" applyFont="1" applyBorder="1" applyAlignment="1">
      <alignment horizontal="center"/>
    </xf>
    <xf numFmtId="0" fontId="15" fillId="5" borderId="1" xfId="4" applyFont="1" applyFill="1" applyBorder="1" applyAlignment="1">
      <alignment horizontal="left" wrapText="1"/>
    </xf>
    <xf numFmtId="165" fontId="3" fillId="2" borderId="1" xfId="0" applyNumberFormat="1" applyFont="1" applyFill="1" applyBorder="1" applyAlignment="1">
      <alignment horizontal="right" vertical="center"/>
    </xf>
    <xf numFmtId="164" fontId="41" fillId="2" borderId="3" xfId="1" applyFont="1" applyFill="1" applyBorder="1" applyAlignment="1">
      <alignment horizontal="center" vertical="center"/>
    </xf>
    <xf numFmtId="164" fontId="44" fillId="7" borderId="7" xfId="1" applyFont="1" applyFill="1" applyBorder="1" applyAlignment="1">
      <alignment horizontal="center" vertical="center"/>
    </xf>
    <xf numFmtId="0" fontId="42" fillId="7" borderId="2" xfId="0" applyFont="1" applyFill="1" applyBorder="1" applyAlignment="1">
      <alignment horizontal="center" vertical="center"/>
    </xf>
    <xf numFmtId="49" fontId="43" fillId="7" borderId="1" xfId="0" applyNumberFormat="1" applyFont="1" applyFill="1" applyBorder="1" applyAlignment="1">
      <alignment horizontal="center" vertical="center"/>
    </xf>
    <xf numFmtId="0" fontId="42" fillId="7" borderId="1" xfId="0" applyFont="1" applyFill="1" applyBorder="1" applyAlignment="1">
      <alignment horizontal="center" vertical="center"/>
    </xf>
    <xf numFmtId="165" fontId="42" fillId="7" borderId="1" xfId="0" applyNumberFormat="1" applyFont="1" applyFill="1" applyBorder="1" applyAlignment="1">
      <alignment horizontal="center" vertical="center"/>
    </xf>
    <xf numFmtId="164" fontId="44" fillId="7" borderId="3" xfId="1" applyFont="1" applyFill="1" applyBorder="1" applyAlignment="1">
      <alignment horizontal="center" vertic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49" fontId="15" fillId="0" borderId="0" xfId="0" applyNumberFormat="1" applyFont="1" applyAlignment="1">
      <alignment horizontal="right" vertical="center"/>
    </xf>
    <xf numFmtId="4" fontId="15" fillId="0" borderId="52" xfId="0" applyNumberFormat="1" applyFont="1" applyBorder="1" applyAlignment="1">
      <alignment horizontal="right"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horizontal="left" vertical="center"/>
    </xf>
    <xf numFmtId="49" fontId="15" fillId="0" borderId="0" xfId="0" applyNumberFormat="1" applyFont="1" applyAlignment="1">
      <alignment horizontal="left" vertical="center"/>
    </xf>
    <xf numFmtId="0" fontId="36" fillId="9" borderId="13" xfId="0" applyFont="1" applyFill="1" applyBorder="1"/>
    <xf numFmtId="0" fontId="33" fillId="9" borderId="13" xfId="0" applyFont="1" applyFill="1" applyBorder="1"/>
    <xf numFmtId="0" fontId="33" fillId="9" borderId="13" xfId="0" applyFont="1" applyFill="1" applyBorder="1" applyAlignment="1">
      <alignment horizontal="center"/>
    </xf>
    <xf numFmtId="4" fontId="33" fillId="9" borderId="13" xfId="0" applyNumberFormat="1" applyFont="1" applyFill="1" applyBorder="1" applyAlignment="1">
      <alignment horizontal="center"/>
    </xf>
    <xf numFmtId="0" fontId="25" fillId="9" borderId="13" xfId="0" applyFont="1" applyFill="1" applyBorder="1" applyAlignment="1">
      <alignment horizontal="center"/>
    </xf>
    <xf numFmtId="0" fontId="33" fillId="9" borderId="24" xfId="0" applyFont="1" applyFill="1" applyBorder="1" applyAlignment="1">
      <alignment horizontal="center"/>
    </xf>
    <xf numFmtId="4" fontId="33" fillId="9" borderId="24" xfId="0" applyNumberFormat="1" applyFont="1" applyFill="1" applyBorder="1" applyAlignment="1">
      <alignment horizontal="center"/>
    </xf>
    <xf numFmtId="0" fontId="35" fillId="9" borderId="24" xfId="0" applyFont="1" applyFill="1" applyBorder="1"/>
    <xf numFmtId="0" fontId="33" fillId="9" borderId="28" xfId="0" applyFont="1" applyFill="1" applyBorder="1" applyAlignment="1">
      <alignment horizontal="center"/>
    </xf>
    <xf numFmtId="0" fontId="12" fillId="9" borderId="13" xfId="0" applyFont="1" applyFill="1" applyBorder="1" applyAlignment="1">
      <alignment horizontal="center" vertical="top" wrapText="1"/>
    </xf>
    <xf numFmtId="4" fontId="0" fillId="9" borderId="13" xfId="0" applyNumberFormat="1" applyFill="1" applyBorder="1" applyAlignment="1">
      <alignment horizontal="center"/>
    </xf>
    <xf numFmtId="2" fontId="0" fillId="9" borderId="13" xfId="0" applyNumberFormat="1" applyFill="1" applyBorder="1" applyAlignment="1">
      <alignment horizontal="center"/>
    </xf>
    <xf numFmtId="164" fontId="0" fillId="9" borderId="29" xfId="1" applyFont="1" applyFill="1" applyBorder="1" applyAlignment="1">
      <alignment horizontal="center"/>
    </xf>
    <xf numFmtId="0" fontId="0" fillId="0" borderId="0" xfId="0" applyFill="1"/>
    <xf numFmtId="43" fontId="0" fillId="0" borderId="0" xfId="0" applyNumberFormat="1" applyFill="1"/>
    <xf numFmtId="0" fontId="11" fillId="0" borderId="0" xfId="0" applyFont="1" applyFill="1"/>
    <xf numFmtId="0" fontId="6" fillId="0" borderId="0" xfId="0" applyFont="1" applyFill="1"/>
    <xf numFmtId="0" fontId="19" fillId="0" borderId="0" xfId="0" applyFont="1" applyFill="1"/>
    <xf numFmtId="43" fontId="19" fillId="0" borderId="0" xfId="0" applyNumberFormat="1" applyFont="1" applyFill="1"/>
    <xf numFmtId="0" fontId="24" fillId="0" borderId="0" xfId="0" applyFont="1" applyFill="1"/>
    <xf numFmtId="43" fontId="11" fillId="0" borderId="0" xfId="0" applyNumberFormat="1" applyFont="1" applyFill="1"/>
    <xf numFmtId="49" fontId="31" fillId="0" borderId="36" xfId="0" applyNumberFormat="1"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49" fontId="43" fillId="7" borderId="48" xfId="0" applyNumberFormat="1" applyFont="1" applyFill="1" applyBorder="1" applyAlignment="1">
      <alignment horizontal="right"/>
    </xf>
    <xf numFmtId="49" fontId="43" fillId="7" borderId="49" xfId="0" applyNumberFormat="1" applyFont="1" applyFill="1" applyBorder="1" applyAlignment="1">
      <alignment horizontal="right"/>
    </xf>
    <xf numFmtId="49" fontId="43" fillId="7" borderId="51" xfId="0" applyNumberFormat="1" applyFont="1" applyFill="1" applyBorder="1" applyAlignment="1">
      <alignment horizontal="right"/>
    </xf>
    <xf numFmtId="49" fontId="2" fillId="8" borderId="48" xfId="0" applyNumberFormat="1" applyFont="1" applyFill="1" applyBorder="1" applyAlignment="1">
      <alignment horizontal="left" vertical="center"/>
    </xf>
    <xf numFmtId="49" fontId="2" fillId="8" borderId="49" xfId="0" applyNumberFormat="1" applyFont="1" applyFill="1" applyBorder="1" applyAlignment="1">
      <alignment horizontal="left" vertical="center"/>
    </xf>
    <xf numFmtId="49" fontId="2" fillId="8" borderId="50" xfId="0" applyNumberFormat="1" applyFont="1" applyFill="1" applyBorder="1" applyAlignment="1">
      <alignment horizontal="left" vertical="center"/>
    </xf>
    <xf numFmtId="49" fontId="40" fillId="7" borderId="44" xfId="0" applyNumberFormat="1" applyFont="1" applyFill="1" applyBorder="1" applyAlignment="1">
      <alignment horizontal="center" vertical="center"/>
    </xf>
    <xf numFmtId="49" fontId="15" fillId="8" borderId="45" xfId="0" applyNumberFormat="1" applyFont="1" applyFill="1" applyBorder="1" applyAlignment="1">
      <alignment horizontal="left" vertical="center"/>
    </xf>
    <xf numFmtId="49" fontId="15" fillId="8" borderId="46" xfId="0" applyNumberFormat="1" applyFont="1" applyFill="1" applyBorder="1" applyAlignment="1">
      <alignment horizontal="left" vertical="center"/>
    </xf>
    <xf numFmtId="49" fontId="15" fillId="8" borderId="47" xfId="0" applyNumberFormat="1" applyFont="1" applyFill="1" applyBorder="1" applyAlignment="1">
      <alignment horizontal="left" vertical="center"/>
    </xf>
    <xf numFmtId="49" fontId="2" fillId="8" borderId="45" xfId="0" applyNumberFormat="1" applyFont="1" applyFill="1" applyBorder="1" applyAlignment="1">
      <alignment horizontal="left" vertical="center"/>
    </xf>
    <xf numFmtId="49" fontId="2" fillId="8" borderId="46" xfId="0" applyNumberFormat="1" applyFont="1" applyFill="1" applyBorder="1" applyAlignment="1">
      <alignment horizontal="left" vertical="center"/>
    </xf>
    <xf numFmtId="49" fontId="2" fillId="8" borderId="47" xfId="0" applyNumberFormat="1" applyFont="1" applyFill="1" applyBorder="1" applyAlignment="1">
      <alignment horizontal="left" vertical="center"/>
    </xf>
    <xf numFmtId="15" fontId="34" fillId="8" borderId="17" xfId="0" applyNumberFormat="1" applyFont="1" applyFill="1" applyBorder="1" applyAlignment="1">
      <alignment horizontal="center"/>
    </xf>
    <xf numFmtId="15" fontId="34" fillId="8" borderId="18" xfId="0" applyNumberFormat="1" applyFont="1" applyFill="1" applyBorder="1" applyAlignment="1">
      <alignment horizontal="center"/>
    </xf>
    <xf numFmtId="15" fontId="34" fillId="8" borderId="19" xfId="0" applyNumberFormat="1" applyFont="1" applyFill="1" applyBorder="1" applyAlignment="1">
      <alignment horizontal="center"/>
    </xf>
    <xf numFmtId="15" fontId="34" fillId="8" borderId="17" xfId="0" applyNumberFormat="1" applyFont="1" applyFill="1" applyBorder="1" applyAlignment="1">
      <alignment horizontal="center" wrapText="1"/>
    </xf>
    <xf numFmtId="15" fontId="34" fillId="8" borderId="18" xfId="0" applyNumberFormat="1" applyFont="1" applyFill="1" applyBorder="1" applyAlignment="1">
      <alignment horizontal="center" wrapText="1"/>
    </xf>
    <xf numFmtId="15" fontId="34" fillId="8" borderId="19" xfId="0" applyNumberFormat="1" applyFont="1" applyFill="1" applyBorder="1" applyAlignment="1">
      <alignment horizontal="center" wrapText="1"/>
    </xf>
    <xf numFmtId="0" fontId="15" fillId="6" borderId="39" xfId="0" applyFont="1" applyFill="1" applyBorder="1" applyAlignment="1">
      <alignment horizontal="center" vertical="center"/>
    </xf>
    <xf numFmtId="49" fontId="32" fillId="6" borderId="0" xfId="0" applyNumberFormat="1" applyFont="1" applyFill="1" applyAlignment="1">
      <alignment horizontal="left" vertical="center"/>
    </xf>
    <xf numFmtId="4" fontId="32" fillId="6" borderId="40" xfId="0" applyNumberFormat="1" applyFont="1" applyFill="1" applyBorder="1" applyAlignment="1">
      <alignment horizontal="right" vertical="center"/>
    </xf>
    <xf numFmtId="49" fontId="15" fillId="6" borderId="0" xfId="0" applyNumberFormat="1" applyFont="1" applyFill="1" applyAlignment="1">
      <alignment horizontal="center" vertical="center"/>
    </xf>
    <xf numFmtId="4" fontId="15" fillId="6" borderId="40" xfId="0" applyNumberFormat="1" applyFont="1" applyFill="1" applyBorder="1" applyAlignment="1">
      <alignment horizontal="right" vertical="center"/>
    </xf>
    <xf numFmtId="0" fontId="13" fillId="6" borderId="39" xfId="0" applyFont="1" applyFill="1" applyBorder="1" applyAlignment="1">
      <alignment horizontal="center" vertical="center"/>
    </xf>
    <xf numFmtId="49" fontId="15" fillId="6" borderId="0" xfId="0" applyNumberFormat="1" applyFont="1" applyFill="1" applyAlignment="1">
      <alignment horizontal="right" vertical="center"/>
    </xf>
    <xf numFmtId="4" fontId="15" fillId="6" borderId="52" xfId="0" applyNumberFormat="1" applyFont="1" applyFill="1" applyBorder="1" applyAlignment="1">
      <alignment horizontal="right" vertical="center"/>
    </xf>
  </cellXfs>
  <cellStyles count="6">
    <cellStyle name="Comma 2" xfId="3" xr:uid="{00000000-0005-0000-0000-000001000000}"/>
    <cellStyle name="Milliers" xfId="1" builtinId="3"/>
    <cellStyle name="Normal" xfId="0" builtinId="0"/>
    <cellStyle name="Normal 10" xfId="5" xr:uid="{BAB833F9-23F0-4DC2-A0C2-50E9602BDBA2}"/>
    <cellStyle name="Normal 2 2" xfId="2" xr:uid="{00000000-0005-0000-0000-000003000000}"/>
    <cellStyle name="Normal 8"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209F-9F26-40FA-9485-D4F198C88AEF}">
  <dimension ref="A1:E47"/>
  <sheetViews>
    <sheetView view="pageBreakPreview" topLeftCell="A33" zoomScaleNormal="100" zoomScaleSheetLayoutView="100" workbookViewId="0">
      <selection activeCell="B35" sqref="B35"/>
    </sheetView>
  </sheetViews>
  <sheetFormatPr baseColWidth="10" defaultColWidth="8.7265625" defaultRowHeight="14.5" x14ac:dyDescent="0.35"/>
  <cols>
    <col min="2" max="2" width="68.453125" bestFit="1" customWidth="1"/>
    <col min="3" max="3" width="16.6328125" bestFit="1" customWidth="1"/>
    <col min="5" max="5" width="9.81640625" bestFit="1" customWidth="1"/>
  </cols>
  <sheetData>
    <row r="1" spans="1:5" ht="20" x14ac:dyDescent="0.35">
      <c r="A1" s="262" t="s">
        <v>44</v>
      </c>
      <c r="B1" s="263"/>
      <c r="C1" s="264"/>
    </row>
    <row r="2" spans="1:5" ht="36" x14ac:dyDescent="0.35">
      <c r="A2" s="209" t="s">
        <v>42</v>
      </c>
      <c r="B2" s="233" t="s">
        <v>1</v>
      </c>
      <c r="C2" s="210" t="s">
        <v>5</v>
      </c>
    </row>
    <row r="3" spans="1:5" ht="18" x14ac:dyDescent="0.35">
      <c r="A3" s="209"/>
      <c r="B3" s="233"/>
      <c r="C3" s="210"/>
    </row>
    <row r="4" spans="1:5" ht="18" x14ac:dyDescent="0.35">
      <c r="A4" s="209"/>
      <c r="B4" s="234" t="s">
        <v>237</v>
      </c>
      <c r="C4" s="211"/>
    </row>
    <row r="5" spans="1:5" ht="16" thickBot="1" x14ac:dyDescent="0.4">
      <c r="A5" s="214"/>
      <c r="B5" s="235" t="s">
        <v>238</v>
      </c>
      <c r="C5" s="236"/>
      <c r="E5" s="130"/>
    </row>
    <row r="6" spans="1:5" ht="16" thickTop="1" x14ac:dyDescent="0.35">
      <c r="A6" s="212"/>
      <c r="B6" s="237"/>
      <c r="C6" s="213"/>
    </row>
    <row r="7" spans="1:5" ht="18" x14ac:dyDescent="0.35">
      <c r="A7" s="212"/>
      <c r="B7" s="234" t="s">
        <v>141</v>
      </c>
      <c r="C7" s="213"/>
    </row>
    <row r="8" spans="1:5" ht="15.5" x14ac:dyDescent="0.35">
      <c r="A8" s="214">
        <v>1</v>
      </c>
      <c r="B8" s="238" t="s">
        <v>142</v>
      </c>
      <c r="C8" s="215"/>
    </row>
    <row r="9" spans="1:5" ht="15.5" x14ac:dyDescent="0.35">
      <c r="A9" s="214">
        <v>2</v>
      </c>
      <c r="B9" s="238" t="s">
        <v>143</v>
      </c>
      <c r="C9" s="215"/>
    </row>
    <row r="10" spans="1:5" ht="15.5" x14ac:dyDescent="0.35">
      <c r="A10" s="214">
        <v>3</v>
      </c>
      <c r="B10" s="238" t="s">
        <v>144</v>
      </c>
      <c r="C10" s="215"/>
    </row>
    <row r="11" spans="1:5" ht="16" thickBot="1" x14ac:dyDescent="0.4">
      <c r="A11" s="214"/>
      <c r="B11" s="238" t="s">
        <v>145</v>
      </c>
      <c r="C11" s="236"/>
      <c r="E11" s="130"/>
    </row>
    <row r="12" spans="1:5" ht="16" thickTop="1" x14ac:dyDescent="0.35">
      <c r="A12" s="214"/>
      <c r="B12" s="239"/>
      <c r="C12" s="216"/>
    </row>
    <row r="13" spans="1:5" ht="18" x14ac:dyDescent="0.35">
      <c r="A13" s="212"/>
      <c r="B13" s="234" t="s">
        <v>321</v>
      </c>
      <c r="C13" s="213"/>
    </row>
    <row r="14" spans="1:5" ht="15.5" x14ac:dyDescent="0.35">
      <c r="A14" s="214">
        <v>1</v>
      </c>
      <c r="B14" s="238" t="s">
        <v>146</v>
      </c>
      <c r="C14" s="215"/>
    </row>
    <row r="15" spans="1:5" ht="15.5" x14ac:dyDescent="0.35">
      <c r="A15" s="214">
        <v>2</v>
      </c>
      <c r="B15" s="238" t="s">
        <v>276</v>
      </c>
      <c r="C15" s="215"/>
    </row>
    <row r="16" spans="1:5" ht="15.5" x14ac:dyDescent="0.35">
      <c r="A16" s="214">
        <v>3</v>
      </c>
      <c r="B16" s="238" t="s">
        <v>147</v>
      </c>
      <c r="C16" s="215"/>
    </row>
    <row r="17" spans="1:5" ht="15.5" x14ac:dyDescent="0.35">
      <c r="A17" s="214">
        <v>4</v>
      </c>
      <c r="B17" s="238" t="s">
        <v>148</v>
      </c>
      <c r="C17" s="215"/>
    </row>
    <row r="18" spans="1:5" ht="15.5" x14ac:dyDescent="0.35">
      <c r="A18" s="214">
        <v>5</v>
      </c>
      <c r="B18" s="238" t="s">
        <v>149</v>
      </c>
      <c r="C18" s="215"/>
    </row>
    <row r="19" spans="1:5" ht="15.5" x14ac:dyDescent="0.35">
      <c r="A19" s="214">
        <v>6</v>
      </c>
      <c r="B19" s="238" t="s">
        <v>150</v>
      </c>
      <c r="C19" s="215"/>
    </row>
    <row r="20" spans="1:5" ht="15.5" x14ac:dyDescent="0.35">
      <c r="A20" s="214">
        <v>7</v>
      </c>
      <c r="B20" s="238" t="s">
        <v>151</v>
      </c>
      <c r="C20" s="217"/>
      <c r="E20" s="129"/>
    </row>
    <row r="21" spans="1:5" ht="15.5" x14ac:dyDescent="0.35">
      <c r="A21" s="214">
        <v>8</v>
      </c>
      <c r="B21" s="238" t="s">
        <v>152</v>
      </c>
      <c r="C21" s="218"/>
      <c r="E21" s="130"/>
    </row>
    <row r="22" spans="1:5" ht="16" thickBot="1" x14ac:dyDescent="0.4">
      <c r="A22" s="212"/>
      <c r="B22" s="235" t="s">
        <v>153</v>
      </c>
      <c r="C22" s="236"/>
      <c r="E22" s="130"/>
    </row>
    <row r="23" spans="1:5" ht="16" thickTop="1" x14ac:dyDescent="0.35">
      <c r="A23" s="214"/>
      <c r="B23" s="239"/>
      <c r="C23" s="216"/>
    </row>
    <row r="24" spans="1:5" ht="15.5" x14ac:dyDescent="0.35">
      <c r="A24" s="214"/>
      <c r="B24" s="239"/>
      <c r="C24" s="216"/>
    </row>
    <row r="25" spans="1:5" ht="18" x14ac:dyDescent="0.35">
      <c r="A25" s="212"/>
      <c r="B25" s="234" t="s">
        <v>322</v>
      </c>
      <c r="C25" s="213"/>
    </row>
    <row r="26" spans="1:5" ht="15.5" x14ac:dyDescent="0.35">
      <c r="A26" s="214">
        <v>1</v>
      </c>
      <c r="B26" s="238" t="s">
        <v>142</v>
      </c>
      <c r="C26" s="215"/>
    </row>
    <row r="27" spans="1:5" ht="15.5" x14ac:dyDescent="0.35">
      <c r="A27" s="214">
        <v>2</v>
      </c>
      <c r="B27" s="238" t="s">
        <v>143</v>
      </c>
      <c r="C27" s="215"/>
    </row>
    <row r="28" spans="1:5" ht="15.5" x14ac:dyDescent="0.35">
      <c r="A28" s="214">
        <v>3</v>
      </c>
      <c r="B28" s="238" t="s">
        <v>325</v>
      </c>
      <c r="C28" s="215"/>
    </row>
    <row r="29" spans="1:5" ht="15.5" x14ac:dyDescent="0.35">
      <c r="A29" s="214">
        <v>4</v>
      </c>
      <c r="B29" s="238" t="s">
        <v>149</v>
      </c>
      <c r="C29" s="215"/>
    </row>
    <row r="30" spans="1:5" ht="15.5" x14ac:dyDescent="0.35">
      <c r="A30" s="214">
        <v>5</v>
      </c>
      <c r="B30" s="238" t="s">
        <v>401</v>
      </c>
      <c r="C30" s="215"/>
    </row>
    <row r="31" spans="1:5" ht="16" thickBot="1" x14ac:dyDescent="0.4">
      <c r="A31" s="212"/>
      <c r="B31" s="235" t="s">
        <v>323</v>
      </c>
      <c r="C31" s="236"/>
      <c r="E31" s="130"/>
    </row>
    <row r="32" spans="1:5" ht="16" thickTop="1" x14ac:dyDescent="0.35">
      <c r="A32" s="214"/>
      <c r="B32" s="239"/>
      <c r="C32" s="216"/>
    </row>
    <row r="33" spans="1:5" ht="18" x14ac:dyDescent="0.35">
      <c r="A33" s="214"/>
      <c r="B33" s="234" t="s">
        <v>324</v>
      </c>
      <c r="C33" s="219"/>
    </row>
    <row r="34" spans="1:5" ht="15.5" x14ac:dyDescent="0.35">
      <c r="A34" s="214"/>
      <c r="B34" s="238" t="s">
        <v>154</v>
      </c>
      <c r="C34" s="211"/>
      <c r="E34" s="130"/>
    </row>
    <row r="35" spans="1:5" ht="16" thickBot="1" x14ac:dyDescent="0.4">
      <c r="A35" s="212"/>
      <c r="B35" s="235" t="s">
        <v>326</v>
      </c>
      <c r="C35" s="236"/>
      <c r="E35" s="130"/>
    </row>
    <row r="36" spans="1:5" ht="16" thickTop="1" x14ac:dyDescent="0.35">
      <c r="A36" s="214"/>
      <c r="B36" s="239"/>
      <c r="C36" s="216"/>
    </row>
    <row r="37" spans="1:5" ht="18" x14ac:dyDescent="0.35">
      <c r="A37" s="214"/>
      <c r="B37" s="234" t="s">
        <v>327</v>
      </c>
      <c r="C37" s="219"/>
    </row>
    <row r="38" spans="1:5" ht="15.5" x14ac:dyDescent="0.35">
      <c r="A38" s="214"/>
      <c r="B38" s="238" t="s">
        <v>328</v>
      </c>
      <c r="C38" s="211"/>
      <c r="E38" s="130"/>
    </row>
    <row r="39" spans="1:5" ht="16" thickBot="1" x14ac:dyDescent="0.4">
      <c r="A39" s="212"/>
      <c r="B39" s="235" t="s">
        <v>329</v>
      </c>
      <c r="C39" s="236"/>
      <c r="E39" s="130"/>
    </row>
    <row r="40" spans="1:5" ht="16" thickTop="1" x14ac:dyDescent="0.35">
      <c r="A40" s="214"/>
      <c r="B40" s="239"/>
      <c r="C40" s="216"/>
    </row>
    <row r="41" spans="1:5" ht="18" x14ac:dyDescent="0.35">
      <c r="A41" s="284"/>
      <c r="B41" s="285" t="s">
        <v>402</v>
      </c>
      <c r="C41" s="286"/>
    </row>
    <row r="42" spans="1:5" ht="15.5" x14ac:dyDescent="0.35">
      <c r="A42" s="284">
        <v>1</v>
      </c>
      <c r="B42" s="287" t="s">
        <v>334</v>
      </c>
      <c r="C42" s="288"/>
      <c r="E42" s="130"/>
    </row>
    <row r="43" spans="1:5" ht="15.5" x14ac:dyDescent="0.35">
      <c r="A43" s="284">
        <v>2</v>
      </c>
      <c r="B43" s="287" t="s">
        <v>400</v>
      </c>
      <c r="C43" s="288"/>
      <c r="E43" s="130"/>
    </row>
    <row r="44" spans="1:5" ht="16" thickBot="1" x14ac:dyDescent="0.4">
      <c r="A44" s="289"/>
      <c r="B44" s="290" t="s">
        <v>335</v>
      </c>
      <c r="C44" s="291"/>
      <c r="E44" s="130"/>
    </row>
    <row r="45" spans="1:5" ht="16" thickTop="1" x14ac:dyDescent="0.35">
      <c r="A45" s="214"/>
      <c r="B45" s="240"/>
      <c r="C45" s="211"/>
      <c r="E45" s="130"/>
    </row>
    <row r="46" spans="1:5" ht="15.5" x14ac:dyDescent="0.35">
      <c r="A46" s="212"/>
      <c r="B46" s="240" t="s">
        <v>337</v>
      </c>
      <c r="C46" s="211"/>
    </row>
    <row r="47" spans="1:5" ht="16" thickBot="1" x14ac:dyDescent="0.4">
      <c r="A47" s="220"/>
      <c r="B47" s="221" t="s">
        <v>43</v>
      </c>
      <c r="C47" s="222"/>
      <c r="E47" s="130"/>
    </row>
  </sheetData>
  <mergeCells count="1">
    <mergeCell ref="A1:C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4"/>
  <sheetViews>
    <sheetView topLeftCell="A169" zoomScaleNormal="100" zoomScaleSheetLayoutView="100" workbookViewId="0">
      <selection activeCell="B180" sqref="B180"/>
    </sheetView>
  </sheetViews>
  <sheetFormatPr baseColWidth="10" defaultColWidth="8.7265625" defaultRowHeight="14.5" x14ac:dyDescent="0.35"/>
  <cols>
    <col min="1" max="1" width="9.453125" bestFit="1" customWidth="1"/>
    <col min="2" max="2" width="67.54296875" bestFit="1" customWidth="1"/>
    <col min="4" max="4" width="11.90625" bestFit="1" customWidth="1"/>
    <col min="5" max="5" width="15.453125" bestFit="1" customWidth="1"/>
    <col min="6" max="6" width="20" style="17" bestFit="1" customWidth="1"/>
    <col min="7" max="7" width="9.08984375" style="254" bestFit="1" customWidth="1"/>
    <col min="8" max="8" width="12.453125" style="254" bestFit="1" customWidth="1"/>
    <col min="9" max="9" width="10.81640625" style="254" bestFit="1" customWidth="1"/>
    <col min="10" max="16384" width="8.7265625" style="254"/>
  </cols>
  <sheetData>
    <row r="1" spans="1:8" ht="20.5" thickBot="1" x14ac:dyDescent="0.4">
      <c r="A1" s="271" t="s">
        <v>134</v>
      </c>
      <c r="B1" s="271" t="s">
        <v>134</v>
      </c>
      <c r="C1" s="271"/>
      <c r="D1" s="271"/>
      <c r="E1" s="271"/>
      <c r="F1" s="271"/>
    </row>
    <row r="2" spans="1:8" ht="24" customHeight="1" thickTop="1" thickBot="1" x14ac:dyDescent="0.4">
      <c r="A2" s="98" t="s">
        <v>0</v>
      </c>
      <c r="B2" s="99" t="s">
        <v>1</v>
      </c>
      <c r="C2" s="100" t="s">
        <v>2</v>
      </c>
      <c r="D2" s="101" t="s">
        <v>3</v>
      </c>
      <c r="E2" s="102" t="s">
        <v>4</v>
      </c>
      <c r="F2" s="103" t="s">
        <v>5</v>
      </c>
    </row>
    <row r="3" spans="1:8" ht="22.5" customHeight="1" thickTop="1" x14ac:dyDescent="0.35">
      <c r="A3" s="272" t="s">
        <v>110</v>
      </c>
      <c r="B3" s="273"/>
      <c r="C3" s="273"/>
      <c r="D3" s="273"/>
      <c r="E3" s="273"/>
      <c r="F3" s="274"/>
    </row>
    <row r="4" spans="1:8" ht="55" x14ac:dyDescent="0.35">
      <c r="A4" s="223" t="s">
        <v>111</v>
      </c>
      <c r="B4" s="104" t="s">
        <v>112</v>
      </c>
      <c r="C4" s="105" t="s">
        <v>113</v>
      </c>
      <c r="D4" s="80">
        <v>1</v>
      </c>
      <c r="E4" s="106"/>
      <c r="F4" s="107"/>
    </row>
    <row r="5" spans="1:8" ht="44.5" x14ac:dyDescent="0.35">
      <c r="A5" s="223" t="s">
        <v>114</v>
      </c>
      <c r="B5" s="104" t="s">
        <v>115</v>
      </c>
      <c r="C5" s="105" t="s">
        <v>113</v>
      </c>
      <c r="D5" s="80">
        <v>1</v>
      </c>
      <c r="E5" s="106"/>
      <c r="F5" s="107"/>
    </row>
    <row r="6" spans="1:8" ht="104" x14ac:dyDescent="0.35">
      <c r="A6" s="223" t="s">
        <v>116</v>
      </c>
      <c r="B6" s="104" t="s">
        <v>117</v>
      </c>
      <c r="C6" s="105" t="s">
        <v>113</v>
      </c>
      <c r="D6" s="80">
        <v>1</v>
      </c>
      <c r="E6" s="106"/>
      <c r="F6" s="107"/>
    </row>
    <row r="7" spans="1:8" ht="79" x14ac:dyDescent="0.35">
      <c r="A7" s="223" t="s">
        <v>118</v>
      </c>
      <c r="B7" s="104" t="s">
        <v>119</v>
      </c>
      <c r="C7" s="105" t="s">
        <v>113</v>
      </c>
      <c r="D7" s="80">
        <v>1</v>
      </c>
      <c r="E7" s="106"/>
      <c r="F7" s="107"/>
    </row>
    <row r="8" spans="1:8" ht="29" x14ac:dyDescent="0.35">
      <c r="A8" s="223" t="s">
        <v>120</v>
      </c>
      <c r="B8" s="104" t="s">
        <v>121</v>
      </c>
      <c r="C8" s="105" t="s">
        <v>113</v>
      </c>
      <c r="D8" s="80">
        <v>1</v>
      </c>
      <c r="E8" s="106"/>
      <c r="F8" s="107"/>
    </row>
    <row r="9" spans="1:8" ht="29" x14ac:dyDescent="0.35">
      <c r="A9" s="223" t="s">
        <v>122</v>
      </c>
      <c r="B9" s="104" t="s">
        <v>123</v>
      </c>
      <c r="C9" s="105" t="s">
        <v>113</v>
      </c>
      <c r="D9" s="80">
        <v>1</v>
      </c>
      <c r="E9" s="106"/>
      <c r="F9" s="107"/>
    </row>
    <row r="10" spans="1:8" ht="22.5" customHeight="1" x14ac:dyDescent="0.35">
      <c r="A10" s="223"/>
      <c r="B10" s="104" t="s">
        <v>124</v>
      </c>
      <c r="C10" s="105"/>
      <c r="D10" s="80"/>
      <c r="E10" s="106"/>
      <c r="F10" s="107"/>
    </row>
    <row r="11" spans="1:8" ht="30" customHeight="1" x14ac:dyDescent="0.35">
      <c r="A11" s="223" t="s">
        <v>125</v>
      </c>
      <c r="B11" s="114" t="s">
        <v>126</v>
      </c>
      <c r="C11" s="105" t="s">
        <v>113</v>
      </c>
      <c r="D11" s="80">
        <v>1</v>
      </c>
      <c r="E11" s="106"/>
      <c r="F11" s="107"/>
    </row>
    <row r="12" spans="1:8" ht="17" x14ac:dyDescent="0.35">
      <c r="A12" s="52"/>
      <c r="B12" s="10" t="s">
        <v>7</v>
      </c>
      <c r="C12" s="53"/>
      <c r="D12" s="54"/>
      <c r="E12" s="55"/>
      <c r="F12" s="56">
        <f>SUM(F4:F11)</f>
        <v>0</v>
      </c>
      <c r="H12" s="255"/>
    </row>
    <row r="13" spans="1:8" ht="17.5" thickBot="1" x14ac:dyDescent="0.4">
      <c r="A13" s="108"/>
      <c r="B13" s="109"/>
      <c r="C13" s="110"/>
      <c r="D13" s="111"/>
      <c r="E13" s="112"/>
      <c r="F13" s="113"/>
    </row>
    <row r="14" spans="1:8" x14ac:dyDescent="0.35">
      <c r="A14" s="275" t="s">
        <v>239</v>
      </c>
      <c r="B14" s="276"/>
      <c r="C14" s="276"/>
      <c r="D14" s="276"/>
      <c r="E14" s="276"/>
      <c r="F14" s="277"/>
    </row>
    <row r="15" spans="1:8" ht="15.5" x14ac:dyDescent="0.35">
      <c r="A15" s="4"/>
      <c r="B15" s="14" t="s">
        <v>6</v>
      </c>
      <c r="C15" s="5"/>
      <c r="D15" s="6"/>
      <c r="E15" s="6"/>
      <c r="F15" s="15"/>
    </row>
    <row r="16" spans="1:8" ht="28" x14ac:dyDescent="0.35">
      <c r="A16" s="1" t="s">
        <v>240</v>
      </c>
      <c r="B16" s="8" t="s">
        <v>91</v>
      </c>
      <c r="C16" s="60" t="s">
        <v>82</v>
      </c>
      <c r="D16" s="44">
        <v>7061</v>
      </c>
      <c r="E16" s="44"/>
      <c r="F16" s="63"/>
      <c r="H16" s="255"/>
    </row>
    <row r="17" spans="1:6" ht="28" x14ac:dyDescent="0.35">
      <c r="A17" s="1" t="s">
        <v>241</v>
      </c>
      <c r="B17" s="8" t="s">
        <v>127</v>
      </c>
      <c r="C17" s="43" t="s">
        <v>28</v>
      </c>
      <c r="D17" s="44">
        <v>90</v>
      </c>
      <c r="E17" s="44"/>
      <c r="F17" s="63"/>
    </row>
    <row r="18" spans="1:6" s="256" customFormat="1" ht="28" x14ac:dyDescent="0.35">
      <c r="A18" s="1" t="s">
        <v>242</v>
      </c>
      <c r="B18" s="8" t="s">
        <v>92</v>
      </c>
      <c r="C18" s="64" t="s">
        <v>28</v>
      </c>
      <c r="D18" s="41">
        <v>29.141280000000002</v>
      </c>
      <c r="E18" s="41"/>
      <c r="F18" s="15"/>
    </row>
    <row r="19" spans="1:6" ht="28" x14ac:dyDescent="0.35">
      <c r="A19" s="1" t="s">
        <v>243</v>
      </c>
      <c r="B19" s="8" t="s">
        <v>48</v>
      </c>
      <c r="C19" s="43" t="s">
        <v>28</v>
      </c>
      <c r="D19" s="44">
        <v>127.16999999999999</v>
      </c>
      <c r="E19" s="44"/>
      <c r="F19" s="63"/>
    </row>
    <row r="20" spans="1:6" ht="28" x14ac:dyDescent="0.35">
      <c r="A20" s="1" t="s">
        <v>244</v>
      </c>
      <c r="B20" s="8" t="s">
        <v>93</v>
      </c>
      <c r="C20" s="43" t="s">
        <v>28</v>
      </c>
      <c r="D20" s="44">
        <f>14.5*10.6*0.3</f>
        <v>46.109999999999992</v>
      </c>
      <c r="E20" s="44"/>
      <c r="F20" s="63"/>
    </row>
    <row r="21" spans="1:6" ht="28" x14ac:dyDescent="0.35">
      <c r="A21" s="1" t="s">
        <v>245</v>
      </c>
      <c r="B21" s="8" t="s">
        <v>94</v>
      </c>
      <c r="C21" s="43" t="s">
        <v>28</v>
      </c>
      <c r="D21" s="44">
        <v>1000</v>
      </c>
      <c r="E21" s="44"/>
      <c r="F21" s="63"/>
    </row>
    <row r="22" spans="1:6" ht="28.5" x14ac:dyDescent="0.35">
      <c r="A22" s="1" t="s">
        <v>246</v>
      </c>
      <c r="B22" s="116" t="s">
        <v>135</v>
      </c>
      <c r="C22" s="50" t="s">
        <v>27</v>
      </c>
      <c r="D22" s="51">
        <v>14.61</v>
      </c>
      <c r="E22" s="51"/>
      <c r="F22" s="51"/>
    </row>
    <row r="23" spans="1:6" s="257" customFormat="1" ht="42" x14ac:dyDescent="0.35">
      <c r="A23" s="1" t="s">
        <v>247</v>
      </c>
      <c r="B23" s="8" t="s">
        <v>40</v>
      </c>
      <c r="C23" s="42" t="s">
        <v>47</v>
      </c>
      <c r="D23" s="44">
        <v>146.1</v>
      </c>
      <c r="E23" s="44"/>
      <c r="F23" s="63"/>
    </row>
    <row r="24" spans="1:6" ht="15.5" x14ac:dyDescent="0.35">
      <c r="A24" s="9"/>
      <c r="B24" s="10" t="s">
        <v>7</v>
      </c>
      <c r="C24" s="11"/>
      <c r="D24" s="11"/>
      <c r="E24" s="12"/>
      <c r="F24" s="18">
        <f>SUM(F16:F23)</f>
        <v>0</v>
      </c>
    </row>
    <row r="25" spans="1:6" ht="15.5" x14ac:dyDescent="0.35">
      <c r="A25" s="1"/>
      <c r="B25" s="14" t="s">
        <v>8</v>
      </c>
      <c r="C25" s="5"/>
      <c r="D25" s="6"/>
      <c r="E25" s="6"/>
      <c r="F25" s="15"/>
    </row>
    <row r="26" spans="1:6" x14ac:dyDescent="0.35">
      <c r="A26" s="1" t="s">
        <v>248</v>
      </c>
      <c r="B26" s="7" t="s">
        <v>9</v>
      </c>
      <c r="C26" s="5"/>
      <c r="D26" s="6"/>
      <c r="E26" s="6"/>
      <c r="F26" s="15"/>
    </row>
    <row r="27" spans="1:6" ht="17" x14ac:dyDescent="0.35">
      <c r="A27" s="4"/>
      <c r="B27" s="7" t="s">
        <v>98</v>
      </c>
      <c r="C27" s="43" t="s">
        <v>27</v>
      </c>
      <c r="D27" s="44">
        <v>18</v>
      </c>
      <c r="E27" s="44"/>
      <c r="F27" s="63"/>
    </row>
    <row r="28" spans="1:6" ht="17" x14ac:dyDescent="0.35">
      <c r="A28" s="118"/>
      <c r="B28" s="119" t="s">
        <v>88</v>
      </c>
      <c r="C28" s="120" t="s">
        <v>138</v>
      </c>
      <c r="D28" s="121">
        <v>48.56880000000001</v>
      </c>
      <c r="E28" s="121"/>
      <c r="F28" s="122"/>
    </row>
    <row r="29" spans="1:6" x14ac:dyDescent="0.35">
      <c r="A29" s="1" t="s">
        <v>249</v>
      </c>
      <c r="B29" s="123" t="s">
        <v>109</v>
      </c>
      <c r="D29" s="121"/>
      <c r="E29" s="121"/>
      <c r="F29" s="122"/>
    </row>
    <row r="30" spans="1:6" x14ac:dyDescent="0.35">
      <c r="A30" s="118"/>
      <c r="B30" s="119" t="s">
        <v>95</v>
      </c>
      <c r="C30" s="120" t="s">
        <v>85</v>
      </c>
      <c r="D30" s="121">
        <v>14.61</v>
      </c>
      <c r="E30" s="121"/>
      <c r="F30" s="122"/>
    </row>
    <row r="31" spans="1:6" ht="17" x14ac:dyDescent="0.35">
      <c r="A31" s="118"/>
      <c r="B31" s="119" t="s">
        <v>96</v>
      </c>
      <c r="C31" s="120" t="s">
        <v>139</v>
      </c>
      <c r="D31" s="121">
        <v>3.2369999999999997</v>
      </c>
      <c r="E31" s="121"/>
      <c r="F31" s="122"/>
    </row>
    <row r="32" spans="1:6" ht="17" x14ac:dyDescent="0.35">
      <c r="A32" s="118"/>
      <c r="B32" s="119" t="s">
        <v>97</v>
      </c>
      <c r="C32" s="124" t="s">
        <v>139</v>
      </c>
      <c r="D32" s="125">
        <v>15.97</v>
      </c>
      <c r="E32" s="121"/>
      <c r="F32" s="126"/>
    </row>
    <row r="33" spans="1:6" ht="28" x14ac:dyDescent="0.35">
      <c r="A33" s="1" t="s">
        <v>250</v>
      </c>
      <c r="B33" s="127" t="s">
        <v>128</v>
      </c>
      <c r="C33" s="120"/>
      <c r="D33" s="121"/>
      <c r="E33" s="121"/>
      <c r="F33" s="122"/>
    </row>
    <row r="34" spans="1:6" ht="17" x14ac:dyDescent="0.35">
      <c r="A34" s="118"/>
      <c r="B34" s="119" t="s">
        <v>10</v>
      </c>
      <c r="C34" s="124" t="s">
        <v>139</v>
      </c>
      <c r="D34" s="125">
        <v>7.2</v>
      </c>
      <c r="E34" s="125"/>
      <c r="F34" s="126"/>
    </row>
    <row r="35" spans="1:6" ht="17" x14ac:dyDescent="0.35">
      <c r="A35" s="118"/>
      <c r="B35" s="119" t="s">
        <v>129</v>
      </c>
      <c r="C35" s="124" t="s">
        <v>139</v>
      </c>
      <c r="D35" s="125">
        <v>2.4299999999999997</v>
      </c>
      <c r="E35" s="125"/>
      <c r="F35" s="126"/>
    </row>
    <row r="36" spans="1:6" ht="17" x14ac:dyDescent="0.35">
      <c r="A36" s="118"/>
      <c r="B36" s="119" t="s">
        <v>11</v>
      </c>
      <c r="C36" s="124" t="s">
        <v>139</v>
      </c>
      <c r="D36" s="125">
        <v>9.11</v>
      </c>
      <c r="E36" s="125"/>
      <c r="F36" s="126"/>
    </row>
    <row r="37" spans="1:6" x14ac:dyDescent="0.35">
      <c r="A37" s="1" t="s">
        <v>251</v>
      </c>
      <c r="B37" s="119" t="s">
        <v>30</v>
      </c>
      <c r="C37" s="120"/>
      <c r="D37" s="121"/>
      <c r="E37" s="121"/>
      <c r="F37" s="122"/>
    </row>
    <row r="38" spans="1:6" ht="17" x14ac:dyDescent="0.35">
      <c r="A38" s="118"/>
      <c r="B38" s="119" t="s">
        <v>10</v>
      </c>
      <c r="C38" s="120" t="s">
        <v>138</v>
      </c>
      <c r="D38" s="121">
        <v>28.8</v>
      </c>
      <c r="E38" s="121"/>
      <c r="F38" s="122"/>
    </row>
    <row r="39" spans="1:6" ht="17" x14ac:dyDescent="0.35">
      <c r="A39" s="4"/>
      <c r="B39" s="7" t="s">
        <v>130</v>
      </c>
      <c r="C39" s="43" t="s">
        <v>27</v>
      </c>
      <c r="D39" s="44">
        <v>32.4</v>
      </c>
      <c r="E39" s="44"/>
      <c r="F39" s="63"/>
    </row>
    <row r="40" spans="1:6" ht="17" x14ac:dyDescent="0.35">
      <c r="A40" s="4"/>
      <c r="B40" s="7" t="s">
        <v>11</v>
      </c>
      <c r="C40" s="43" t="s">
        <v>27</v>
      </c>
      <c r="D40" s="44">
        <v>72.853200000000001</v>
      </c>
      <c r="E40" s="44"/>
      <c r="F40" s="63"/>
    </row>
    <row r="41" spans="1:6" ht="28" x14ac:dyDescent="0.35">
      <c r="A41" s="1" t="s">
        <v>252</v>
      </c>
      <c r="B41" s="8" t="s">
        <v>330</v>
      </c>
      <c r="C41" s="43"/>
      <c r="D41" s="44"/>
      <c r="E41" s="44"/>
      <c r="F41" s="63"/>
    </row>
    <row r="42" spans="1:6" x14ac:dyDescent="0.35">
      <c r="A42" s="4"/>
      <c r="B42" s="7" t="s">
        <v>12</v>
      </c>
      <c r="C42" s="43" t="s">
        <v>13</v>
      </c>
      <c r="D42" s="44">
        <v>340.5</v>
      </c>
      <c r="E42" s="6"/>
      <c r="F42" s="63"/>
    </row>
    <row r="43" spans="1:6" x14ac:dyDescent="0.35">
      <c r="A43" s="4"/>
      <c r="B43" s="7" t="s">
        <v>14</v>
      </c>
      <c r="C43" s="43" t="s">
        <v>13</v>
      </c>
      <c r="D43" s="44">
        <v>708.8</v>
      </c>
      <c r="E43" s="6"/>
      <c r="F43" s="63"/>
    </row>
    <row r="44" spans="1:6" ht="28" x14ac:dyDescent="0.35">
      <c r="A44" s="1" t="s">
        <v>253</v>
      </c>
      <c r="B44" s="8" t="s">
        <v>136</v>
      </c>
      <c r="C44" s="50" t="s">
        <v>27</v>
      </c>
      <c r="D44" s="51">
        <v>14.61</v>
      </c>
      <c r="E44" s="51"/>
      <c r="F44" s="117"/>
    </row>
    <row r="45" spans="1:6" ht="15.5" x14ac:dyDescent="0.35">
      <c r="A45" s="9"/>
      <c r="B45" s="10" t="s">
        <v>7</v>
      </c>
      <c r="C45" s="11"/>
      <c r="D45" s="11"/>
      <c r="E45" s="12"/>
      <c r="F45" s="18">
        <f>SUM(F27:F44)</f>
        <v>0</v>
      </c>
    </row>
    <row r="46" spans="1:6" s="256" customFormat="1" ht="15.5" x14ac:dyDescent="0.35">
      <c r="A46" s="23"/>
      <c r="B46" s="14" t="s">
        <v>86</v>
      </c>
      <c r="C46" s="24"/>
      <c r="D46" s="66"/>
      <c r="E46" s="66"/>
      <c r="F46" s="27"/>
    </row>
    <row r="47" spans="1:6" s="256" customFormat="1" ht="28" x14ac:dyDescent="0.35">
      <c r="A47" s="1" t="s">
        <v>254</v>
      </c>
      <c r="B47" s="8" t="s">
        <v>99</v>
      </c>
      <c r="C47" s="64" t="s">
        <v>27</v>
      </c>
      <c r="D47" s="41">
        <v>72.853200000000001</v>
      </c>
      <c r="E47" s="41"/>
      <c r="F47" s="15"/>
    </row>
    <row r="48" spans="1:6" ht="15.5" x14ac:dyDescent="0.35">
      <c r="A48" s="9"/>
      <c r="B48" s="10" t="s">
        <v>7</v>
      </c>
      <c r="C48" s="11"/>
      <c r="D48" s="11"/>
      <c r="E48" s="12"/>
      <c r="F48" s="18">
        <f>SUM(F47)</f>
        <v>0</v>
      </c>
    </row>
    <row r="49" spans="1:6" ht="15.5" x14ac:dyDescent="0.35">
      <c r="A49" s="4"/>
      <c r="B49" s="115"/>
      <c r="C49" s="5"/>
      <c r="D49" s="5"/>
      <c r="E49" s="6"/>
      <c r="F49" s="20"/>
    </row>
    <row r="50" spans="1:6" x14ac:dyDescent="0.35">
      <c r="A50" s="268" t="s">
        <v>255</v>
      </c>
      <c r="B50" s="269"/>
      <c r="C50" s="269"/>
      <c r="D50" s="269"/>
      <c r="E50" s="269"/>
      <c r="F50" s="270"/>
    </row>
    <row r="51" spans="1:6" ht="15.5" x14ac:dyDescent="0.35">
      <c r="A51" s="1"/>
      <c r="B51" s="14" t="s">
        <v>15</v>
      </c>
      <c r="C51" s="2"/>
      <c r="D51" s="3"/>
      <c r="E51" s="3"/>
      <c r="F51" s="16"/>
    </row>
    <row r="52" spans="1:6" ht="28" x14ac:dyDescent="0.35">
      <c r="A52" s="1" t="s">
        <v>256</v>
      </c>
      <c r="B52" s="8" t="s">
        <v>128</v>
      </c>
      <c r="C52" s="2"/>
      <c r="D52" s="3"/>
      <c r="E52" s="3"/>
      <c r="F52" s="16"/>
    </row>
    <row r="53" spans="1:6" ht="17" x14ac:dyDescent="0.35">
      <c r="A53" s="4"/>
      <c r="B53" s="7" t="s">
        <v>16</v>
      </c>
      <c r="C53" s="61" t="s">
        <v>28</v>
      </c>
      <c r="D53" s="62">
        <v>6.7094999999999994</v>
      </c>
      <c r="E53" s="62"/>
      <c r="F53" s="65"/>
    </row>
    <row r="54" spans="1:6" ht="17" x14ac:dyDescent="0.35">
      <c r="A54" s="4"/>
      <c r="B54" s="7" t="s">
        <v>84</v>
      </c>
      <c r="C54" s="61" t="s">
        <v>28</v>
      </c>
      <c r="D54" s="62">
        <v>5.31</v>
      </c>
      <c r="E54" s="62"/>
      <c r="F54" s="65"/>
    </row>
    <row r="55" spans="1:6" x14ac:dyDescent="0.35">
      <c r="A55" s="4"/>
      <c r="B55" s="7" t="s">
        <v>108</v>
      </c>
      <c r="C55" s="61" t="s">
        <v>85</v>
      </c>
      <c r="D55" s="62">
        <v>4.9642499999999998</v>
      </c>
      <c r="E55" s="62"/>
      <c r="F55" s="65"/>
    </row>
    <row r="56" spans="1:6" ht="17" x14ac:dyDescent="0.35">
      <c r="A56" s="4"/>
      <c r="B56" s="7" t="s">
        <v>56</v>
      </c>
      <c r="C56" s="61" t="s">
        <v>28</v>
      </c>
      <c r="D56" s="62">
        <v>1.6950000000000003</v>
      </c>
      <c r="E56" s="62"/>
      <c r="F56" s="65"/>
    </row>
    <row r="57" spans="1:6" x14ac:dyDescent="0.35">
      <c r="A57" s="1" t="s">
        <v>257</v>
      </c>
      <c r="B57" s="7" t="s">
        <v>31</v>
      </c>
      <c r="C57" s="61"/>
      <c r="D57" s="62"/>
      <c r="E57" s="62"/>
      <c r="F57" s="65"/>
    </row>
    <row r="58" spans="1:6" ht="16.5" x14ac:dyDescent="0.35">
      <c r="A58" s="4"/>
      <c r="B58" s="7" t="s">
        <v>16</v>
      </c>
      <c r="C58" s="64" t="s">
        <v>27</v>
      </c>
      <c r="D58" s="44">
        <v>92.759999999999991</v>
      </c>
      <c r="E58" s="44"/>
      <c r="F58" s="63"/>
    </row>
    <row r="59" spans="1:6" ht="16.5" x14ac:dyDescent="0.35">
      <c r="A59" s="4"/>
      <c r="B59" s="7" t="s">
        <v>83</v>
      </c>
      <c r="C59" s="64" t="s">
        <v>27</v>
      </c>
      <c r="D59" s="44">
        <v>56.261499999999998</v>
      </c>
      <c r="E59" s="44"/>
      <c r="F59" s="63"/>
    </row>
    <row r="60" spans="1:6" ht="16.5" x14ac:dyDescent="0.35">
      <c r="A60" s="4"/>
      <c r="B60" s="7" t="s">
        <v>84</v>
      </c>
      <c r="C60" s="64" t="s">
        <v>27</v>
      </c>
      <c r="D60" s="44">
        <v>71.535499999999999</v>
      </c>
      <c r="E60" s="44"/>
      <c r="F60" s="63"/>
    </row>
    <row r="61" spans="1:6" ht="16.5" x14ac:dyDescent="0.35">
      <c r="A61" s="4"/>
      <c r="B61" s="7" t="s">
        <v>57</v>
      </c>
      <c r="C61" s="64" t="s">
        <v>27</v>
      </c>
      <c r="D61" s="44">
        <v>10.805000000000001</v>
      </c>
      <c r="E61" s="44"/>
      <c r="F61" s="63"/>
    </row>
    <row r="62" spans="1:6" ht="28" x14ac:dyDescent="0.35">
      <c r="A62" s="1" t="s">
        <v>258</v>
      </c>
      <c r="B62" s="8" t="s">
        <v>331</v>
      </c>
      <c r="C62" s="43"/>
      <c r="D62" s="44"/>
      <c r="E62" s="44"/>
      <c r="F62" s="63"/>
    </row>
    <row r="63" spans="1:6" x14ac:dyDescent="0.35">
      <c r="A63" s="4"/>
      <c r="B63" s="7" t="s">
        <v>17</v>
      </c>
      <c r="C63" s="43" t="s">
        <v>13</v>
      </c>
      <c r="D63" s="44">
        <v>546.04</v>
      </c>
      <c r="E63" s="44"/>
      <c r="F63" s="63"/>
    </row>
    <row r="64" spans="1:6" x14ac:dyDescent="0.35">
      <c r="A64" s="4"/>
      <c r="B64" s="7" t="s">
        <v>14</v>
      </c>
      <c r="C64" s="43" t="s">
        <v>13</v>
      </c>
      <c r="D64" s="44">
        <v>1157.67</v>
      </c>
      <c r="E64" s="44"/>
      <c r="F64" s="63"/>
    </row>
    <row r="65" spans="1:6" x14ac:dyDescent="0.35">
      <c r="A65" s="4"/>
      <c r="B65" s="7" t="s">
        <v>75</v>
      </c>
      <c r="C65" s="43" t="s">
        <v>13</v>
      </c>
      <c r="D65" s="44">
        <v>15</v>
      </c>
      <c r="E65" s="44"/>
      <c r="F65" s="63"/>
    </row>
    <row r="66" spans="1:6" ht="15.5" x14ac:dyDescent="0.35">
      <c r="A66" s="9"/>
      <c r="B66" s="10" t="s">
        <v>7</v>
      </c>
      <c r="C66" s="11"/>
      <c r="D66" s="12"/>
      <c r="E66" s="12"/>
      <c r="F66" s="18">
        <f>SUM(F53:F65)</f>
        <v>0</v>
      </c>
    </row>
    <row r="67" spans="1:6" ht="15.5" x14ac:dyDescent="0.35">
      <c r="A67" s="4"/>
      <c r="B67" s="14" t="s">
        <v>32</v>
      </c>
      <c r="C67" s="5"/>
      <c r="D67" s="6"/>
      <c r="E67" s="6"/>
      <c r="F67" s="15"/>
    </row>
    <row r="68" spans="1:6" ht="28" x14ac:dyDescent="0.35">
      <c r="A68" s="1" t="s">
        <v>259</v>
      </c>
      <c r="B68" s="8" t="s">
        <v>100</v>
      </c>
      <c r="C68" s="64" t="s">
        <v>27</v>
      </c>
      <c r="D68" s="43">
        <v>357.69263000000001</v>
      </c>
      <c r="E68" s="43"/>
      <c r="F68" s="45"/>
    </row>
    <row r="69" spans="1:6" ht="28.5" x14ac:dyDescent="0.35">
      <c r="A69" s="1" t="s">
        <v>260</v>
      </c>
      <c r="B69" s="128" t="s">
        <v>140</v>
      </c>
      <c r="C69" s="64" t="s">
        <v>27</v>
      </c>
      <c r="D69" s="43">
        <v>13.1</v>
      </c>
      <c r="E69" s="43"/>
      <c r="F69" s="45"/>
    </row>
    <row r="70" spans="1:6" ht="15.5" x14ac:dyDescent="0.35">
      <c r="A70" s="9"/>
      <c r="B70" s="10" t="s">
        <v>7</v>
      </c>
      <c r="C70" s="11"/>
      <c r="D70" s="12"/>
      <c r="E70" s="12"/>
      <c r="F70" s="18">
        <f>SUM(F68:F69)</f>
        <v>0</v>
      </c>
    </row>
    <row r="71" spans="1:6" ht="15.5" x14ac:dyDescent="0.35">
      <c r="A71" s="4"/>
      <c r="B71" s="14" t="s">
        <v>20</v>
      </c>
      <c r="C71" s="5"/>
      <c r="D71" s="6"/>
      <c r="E71" s="6"/>
      <c r="F71" s="15"/>
    </row>
    <row r="72" spans="1:6" ht="28.5" x14ac:dyDescent="0.35">
      <c r="A72" s="1" t="s">
        <v>261</v>
      </c>
      <c r="B72" s="38" t="s">
        <v>33</v>
      </c>
      <c r="C72" s="64" t="s">
        <v>27</v>
      </c>
      <c r="D72" s="44">
        <v>159.92000000000004</v>
      </c>
      <c r="E72" s="44"/>
      <c r="F72" s="63"/>
    </row>
    <row r="73" spans="1:6" ht="28.5" x14ac:dyDescent="0.35">
      <c r="A73" s="1" t="s">
        <v>262</v>
      </c>
      <c r="B73" s="38" t="s">
        <v>21</v>
      </c>
      <c r="C73" s="43" t="s">
        <v>22</v>
      </c>
      <c r="D73" s="44">
        <v>42.36</v>
      </c>
      <c r="E73" s="44"/>
      <c r="F73" s="63"/>
    </row>
    <row r="74" spans="1:6" ht="42.5" x14ac:dyDescent="0.35">
      <c r="A74" s="1" t="s">
        <v>263</v>
      </c>
      <c r="B74" s="38" t="s">
        <v>89</v>
      </c>
      <c r="C74" s="43" t="s">
        <v>22</v>
      </c>
      <c r="D74" s="67">
        <v>163.89000000000001</v>
      </c>
      <c r="E74" s="44"/>
      <c r="F74" s="63"/>
    </row>
    <row r="75" spans="1:6" ht="42.5" x14ac:dyDescent="0.35">
      <c r="A75" s="1" t="s">
        <v>264</v>
      </c>
      <c r="B75" s="38" t="s">
        <v>131</v>
      </c>
      <c r="C75" s="43" t="s">
        <v>22</v>
      </c>
      <c r="D75" s="67">
        <v>92.06</v>
      </c>
      <c r="E75" s="44"/>
      <c r="F75" s="63"/>
    </row>
    <row r="76" spans="1:6" ht="29.15" customHeight="1" x14ac:dyDescent="0.35">
      <c r="A76" s="1" t="s">
        <v>265</v>
      </c>
      <c r="B76" s="39" t="s">
        <v>132</v>
      </c>
      <c r="C76" s="51" t="s">
        <v>22</v>
      </c>
      <c r="D76" s="67">
        <v>214.6</v>
      </c>
      <c r="E76" s="67"/>
      <c r="F76" s="67"/>
    </row>
    <row r="77" spans="1:6" ht="28.5" x14ac:dyDescent="0.35">
      <c r="A77" s="1" t="s">
        <v>266</v>
      </c>
      <c r="B77" s="38" t="s">
        <v>37</v>
      </c>
      <c r="C77" s="43" t="s">
        <v>22</v>
      </c>
      <c r="D77" s="44">
        <f>12.74+7.48+1.46+4.04+4.33+1.83+4.69+8.77+3.08</f>
        <v>48.419999999999987</v>
      </c>
      <c r="E77" s="44"/>
      <c r="F77" s="63"/>
    </row>
    <row r="78" spans="1:6" ht="28.5" x14ac:dyDescent="0.35">
      <c r="A78" s="1" t="s">
        <v>267</v>
      </c>
      <c r="B78" s="38" t="s">
        <v>38</v>
      </c>
      <c r="C78" s="43" t="s">
        <v>22</v>
      </c>
      <c r="D78" s="44">
        <f>4.06+0.72+0.1+0.22+0.22+2.01+0.26+0.1+0.67+1.69+0.18+2.22+2.3+0.72+4.1+0.22+5.85+0.65+1.79+0.22+0.097+0.26+2+0.22</f>
        <v>30.876999999999992</v>
      </c>
      <c r="E78" s="44"/>
      <c r="F78" s="63"/>
    </row>
    <row r="79" spans="1:6" s="256" customFormat="1" ht="25.25" customHeight="1" x14ac:dyDescent="0.35">
      <c r="A79" s="1" t="s">
        <v>268</v>
      </c>
      <c r="B79" s="38" t="s">
        <v>65</v>
      </c>
      <c r="C79" s="43" t="s">
        <v>23</v>
      </c>
      <c r="D79" s="44">
        <v>1</v>
      </c>
      <c r="E79" s="44"/>
      <c r="F79" s="63"/>
    </row>
    <row r="80" spans="1:6" s="256" customFormat="1" ht="15.5" x14ac:dyDescent="0.35">
      <c r="A80" s="9"/>
      <c r="B80" s="10" t="s">
        <v>7</v>
      </c>
      <c r="C80" s="11"/>
      <c r="D80" s="12"/>
      <c r="E80" s="12"/>
      <c r="F80" s="18">
        <f>SUM(F72:F79)</f>
        <v>0</v>
      </c>
    </row>
    <row r="81" spans="1:6" s="256" customFormat="1" ht="15.5" x14ac:dyDescent="0.35">
      <c r="A81" s="4"/>
      <c r="B81" s="14" t="s">
        <v>34</v>
      </c>
      <c r="C81" s="5"/>
      <c r="D81" s="6"/>
      <c r="E81" s="13"/>
      <c r="F81" s="15"/>
    </row>
    <row r="82" spans="1:6" ht="42" x14ac:dyDescent="0.35">
      <c r="A82" s="1" t="s">
        <v>269</v>
      </c>
      <c r="B82" s="8" t="s">
        <v>332</v>
      </c>
      <c r="C82" s="2"/>
      <c r="D82" s="3"/>
      <c r="E82" s="3"/>
      <c r="F82" s="16"/>
    </row>
    <row r="83" spans="1:6" x14ac:dyDescent="0.35">
      <c r="A83" s="4"/>
      <c r="B83" s="7" t="s">
        <v>101</v>
      </c>
      <c r="C83" s="21" t="s">
        <v>23</v>
      </c>
      <c r="D83" s="46">
        <v>3</v>
      </c>
      <c r="E83" s="46"/>
      <c r="F83" s="68"/>
    </row>
    <row r="84" spans="1:6" x14ac:dyDescent="0.35">
      <c r="A84" s="4"/>
      <c r="B84" s="7" t="s">
        <v>102</v>
      </c>
      <c r="C84" s="21" t="s">
        <v>23</v>
      </c>
      <c r="D84" s="46">
        <v>3</v>
      </c>
      <c r="E84" s="46"/>
      <c r="F84" s="68"/>
    </row>
    <row r="85" spans="1:6" x14ac:dyDescent="0.35">
      <c r="A85" s="4"/>
      <c r="B85" s="7" t="s">
        <v>103</v>
      </c>
      <c r="C85" s="21" t="s">
        <v>23</v>
      </c>
      <c r="D85" s="46">
        <v>1</v>
      </c>
      <c r="E85" s="46"/>
      <c r="F85" s="68"/>
    </row>
    <row r="86" spans="1:6" x14ac:dyDescent="0.35">
      <c r="A86" s="4"/>
      <c r="B86" s="7" t="s">
        <v>104</v>
      </c>
      <c r="C86" s="21" t="s">
        <v>23</v>
      </c>
      <c r="D86" s="46">
        <v>3</v>
      </c>
      <c r="E86" s="46"/>
      <c r="F86" s="68"/>
    </row>
    <row r="87" spans="1:6" x14ac:dyDescent="0.35">
      <c r="A87" s="4"/>
      <c r="B87" s="7" t="s">
        <v>105</v>
      </c>
      <c r="C87" s="21" t="s">
        <v>23</v>
      </c>
      <c r="D87" s="46">
        <v>1</v>
      </c>
      <c r="E87" s="46"/>
      <c r="F87" s="68"/>
    </row>
    <row r="88" spans="1:6" x14ac:dyDescent="0.35">
      <c r="A88" s="4"/>
      <c r="B88" s="7" t="s">
        <v>106</v>
      </c>
      <c r="C88" s="21" t="s">
        <v>23</v>
      </c>
      <c r="D88" s="46">
        <v>3</v>
      </c>
      <c r="E88" s="46"/>
      <c r="F88" s="68"/>
    </row>
    <row r="89" spans="1:6" x14ac:dyDescent="0.35">
      <c r="A89" s="4"/>
      <c r="B89" s="7" t="s">
        <v>107</v>
      </c>
      <c r="C89" s="21" t="s">
        <v>23</v>
      </c>
      <c r="D89" s="46">
        <v>3</v>
      </c>
      <c r="E89" s="46"/>
      <c r="F89" s="68"/>
    </row>
    <row r="90" spans="1:6" x14ac:dyDescent="0.35">
      <c r="A90" s="4"/>
      <c r="B90" s="7" t="s">
        <v>49</v>
      </c>
      <c r="C90" s="19" t="s">
        <v>22</v>
      </c>
      <c r="D90" s="46">
        <v>23.024999999999999</v>
      </c>
      <c r="E90" s="46"/>
      <c r="F90" s="68"/>
    </row>
    <row r="91" spans="1:6" ht="15.5" x14ac:dyDescent="0.35">
      <c r="A91" s="9"/>
      <c r="B91" s="10" t="s">
        <v>7</v>
      </c>
      <c r="C91" s="11"/>
      <c r="D91" s="12"/>
      <c r="E91" s="12"/>
      <c r="F91" s="18">
        <f>SUM(F83:F90)</f>
        <v>0</v>
      </c>
    </row>
    <row r="92" spans="1:6" ht="15.5" x14ac:dyDescent="0.35">
      <c r="A92" s="4"/>
      <c r="B92" s="14" t="s">
        <v>45</v>
      </c>
      <c r="C92" s="5"/>
      <c r="D92" s="6"/>
      <c r="E92" s="6"/>
      <c r="F92" s="15"/>
    </row>
    <row r="93" spans="1:6" ht="42" x14ac:dyDescent="0.35">
      <c r="A93" s="1" t="s">
        <v>270</v>
      </c>
      <c r="B93" s="8" t="s">
        <v>35</v>
      </c>
      <c r="C93" s="5"/>
      <c r="D93" s="6"/>
      <c r="E93" s="6"/>
      <c r="F93" s="15"/>
    </row>
    <row r="94" spans="1:6" ht="17" x14ac:dyDescent="0.35">
      <c r="A94" s="4"/>
      <c r="B94" s="7" t="s">
        <v>36</v>
      </c>
      <c r="C94" s="43" t="s">
        <v>27</v>
      </c>
      <c r="D94" s="44">
        <v>653.82000000000005</v>
      </c>
      <c r="E94" s="44"/>
      <c r="F94" s="63"/>
    </row>
    <row r="95" spans="1:6" ht="17" x14ac:dyDescent="0.35">
      <c r="A95" s="4"/>
      <c r="B95" s="7" t="s">
        <v>24</v>
      </c>
      <c r="C95" s="43" t="s">
        <v>27</v>
      </c>
      <c r="D95" s="44">
        <v>195.66</v>
      </c>
      <c r="E95" s="44"/>
      <c r="F95" s="63"/>
    </row>
    <row r="96" spans="1:6" ht="28" x14ac:dyDescent="0.35">
      <c r="A96" s="1" t="s">
        <v>271</v>
      </c>
      <c r="B96" s="8" t="s">
        <v>50</v>
      </c>
      <c r="C96" s="43" t="s">
        <v>27</v>
      </c>
      <c r="D96" s="44">
        <v>122.56062499999999</v>
      </c>
      <c r="E96" s="44"/>
      <c r="F96" s="63"/>
    </row>
    <row r="97" spans="1:8" ht="28" x14ac:dyDescent="0.35">
      <c r="A97" s="1" t="s">
        <v>272</v>
      </c>
      <c r="B97" s="8" t="s">
        <v>51</v>
      </c>
      <c r="C97" s="43" t="s">
        <v>27</v>
      </c>
      <c r="D97" s="44">
        <v>26.2</v>
      </c>
      <c r="E97" s="44"/>
      <c r="F97" s="63"/>
    </row>
    <row r="98" spans="1:8" s="256" customFormat="1" ht="28" x14ac:dyDescent="0.35">
      <c r="A98" s="1" t="s">
        <v>273</v>
      </c>
      <c r="B98" s="8" t="s">
        <v>39</v>
      </c>
      <c r="C98" s="43" t="s">
        <v>22</v>
      </c>
      <c r="D98" s="44">
        <v>68.930000000000007</v>
      </c>
      <c r="E98" s="44"/>
      <c r="F98" s="63"/>
    </row>
    <row r="99" spans="1:8" s="256" customFormat="1" ht="15.5" x14ac:dyDescent="0.35">
      <c r="A99" s="9"/>
      <c r="B99" s="10" t="s">
        <v>7</v>
      </c>
      <c r="C99" s="11"/>
      <c r="D99" s="12"/>
      <c r="E99" s="12"/>
      <c r="F99" s="18">
        <f>SUM(F93:F98)</f>
        <v>0</v>
      </c>
    </row>
    <row r="100" spans="1:8" ht="15.5" x14ac:dyDescent="0.35">
      <c r="A100" s="4"/>
      <c r="B100" s="14" t="s">
        <v>46</v>
      </c>
      <c r="C100" s="5"/>
      <c r="D100" s="6"/>
      <c r="E100" s="6"/>
      <c r="F100" s="15"/>
    </row>
    <row r="101" spans="1:8" ht="42" x14ac:dyDescent="0.35">
      <c r="A101" s="1" t="s">
        <v>274</v>
      </c>
      <c r="B101" s="8" t="s">
        <v>41</v>
      </c>
      <c r="C101" s="2"/>
      <c r="D101" s="3"/>
      <c r="E101" s="3"/>
      <c r="F101" s="16"/>
    </row>
    <row r="102" spans="1:8" ht="17" x14ac:dyDescent="0.35">
      <c r="A102" s="4"/>
      <c r="B102" s="7" t="s">
        <v>25</v>
      </c>
      <c r="C102" s="43" t="s">
        <v>27</v>
      </c>
      <c r="D102" s="44">
        <v>591.59</v>
      </c>
      <c r="E102" s="44"/>
      <c r="F102" s="63"/>
    </row>
    <row r="103" spans="1:8" ht="17" x14ac:dyDescent="0.35">
      <c r="A103" s="4"/>
      <c r="B103" s="7" t="s">
        <v>26</v>
      </c>
      <c r="C103" s="43" t="s">
        <v>27</v>
      </c>
      <c r="D103" s="44">
        <v>195.66</v>
      </c>
      <c r="E103" s="44"/>
      <c r="F103" s="63"/>
    </row>
    <row r="104" spans="1:8" ht="15.5" x14ac:dyDescent="0.35">
      <c r="A104" s="9"/>
      <c r="B104" s="10" t="s">
        <v>7</v>
      </c>
      <c r="C104" s="11"/>
      <c r="D104" s="12"/>
      <c r="E104" s="12"/>
      <c r="F104" s="18">
        <f>SUM(F102:F103)</f>
        <v>0</v>
      </c>
    </row>
    <row r="105" spans="1:8" ht="15.5" x14ac:dyDescent="0.35">
      <c r="A105" s="23"/>
      <c r="B105" s="14" t="s">
        <v>52</v>
      </c>
      <c r="C105" s="24"/>
      <c r="D105" s="25"/>
      <c r="E105" s="26"/>
      <c r="F105" s="27"/>
    </row>
    <row r="106" spans="1:8" ht="15.5" x14ac:dyDescent="0.35">
      <c r="A106" s="1" t="s">
        <v>275</v>
      </c>
      <c r="B106" s="14" t="s">
        <v>53</v>
      </c>
      <c r="C106" s="24"/>
      <c r="D106" s="25"/>
      <c r="E106" s="26"/>
      <c r="F106" s="28"/>
    </row>
    <row r="107" spans="1:8" s="256" customFormat="1" ht="46.5" x14ac:dyDescent="0.45">
      <c r="A107" s="29"/>
      <c r="B107" s="22" t="s">
        <v>76</v>
      </c>
      <c r="C107" s="43" t="s">
        <v>54</v>
      </c>
      <c r="D107" s="47">
        <v>2</v>
      </c>
      <c r="E107" s="47"/>
      <c r="F107" s="31"/>
    </row>
    <row r="108" spans="1:8" s="256" customFormat="1" ht="46.5" x14ac:dyDescent="0.45">
      <c r="A108" s="29"/>
      <c r="B108" s="22" t="s">
        <v>77</v>
      </c>
      <c r="C108" s="43" t="s">
        <v>54</v>
      </c>
      <c r="D108" s="47">
        <v>2</v>
      </c>
      <c r="E108" s="47"/>
      <c r="F108" s="31"/>
    </row>
    <row r="109" spans="1:8" s="258" customFormat="1" ht="19.5" x14ac:dyDescent="0.45">
      <c r="A109" s="32"/>
      <c r="B109" s="33" t="s">
        <v>7</v>
      </c>
      <c r="C109" s="34"/>
      <c r="D109" s="35"/>
      <c r="E109" s="36"/>
      <c r="F109" s="18">
        <f>SUM(F107:F108)</f>
        <v>0</v>
      </c>
      <c r="H109" s="259"/>
    </row>
    <row r="110" spans="1:8" ht="15.5" x14ac:dyDescent="0.35">
      <c r="A110" s="4"/>
      <c r="B110" s="14" t="s">
        <v>307</v>
      </c>
      <c r="C110" s="5"/>
      <c r="D110" s="6"/>
      <c r="E110" s="6"/>
      <c r="F110" s="15"/>
      <c r="G110" s="256"/>
    </row>
    <row r="111" spans="1:8" s="256" customFormat="1" ht="15.5" x14ac:dyDescent="0.35">
      <c r="A111" s="94"/>
      <c r="B111" s="115" t="s">
        <v>298</v>
      </c>
      <c r="C111" s="95"/>
      <c r="D111" s="96"/>
      <c r="E111" s="96"/>
      <c r="F111" s="97"/>
    </row>
    <row r="112" spans="1:8" s="256" customFormat="1" ht="15.5" x14ac:dyDescent="0.35">
      <c r="A112" s="4"/>
      <c r="B112" s="115" t="s">
        <v>297</v>
      </c>
      <c r="C112" s="5"/>
      <c r="D112" s="6"/>
      <c r="E112" s="6"/>
      <c r="F112" s="15"/>
    </row>
    <row r="113" spans="1:9" ht="24" customHeight="1" x14ac:dyDescent="0.35">
      <c r="A113" s="49" t="s">
        <v>308</v>
      </c>
      <c r="B113" s="8" t="s">
        <v>66</v>
      </c>
      <c r="C113" s="50" t="s">
        <v>28</v>
      </c>
      <c r="D113" s="51">
        <v>4.8214386000000014</v>
      </c>
      <c r="E113" s="51"/>
      <c r="F113" s="92"/>
    </row>
    <row r="114" spans="1:9" ht="28" x14ac:dyDescent="0.35">
      <c r="A114" s="49" t="s">
        <v>309</v>
      </c>
      <c r="B114" s="8" t="s">
        <v>29</v>
      </c>
      <c r="C114" s="50" t="s">
        <v>28</v>
      </c>
      <c r="D114" s="51">
        <v>4.8214386000000014</v>
      </c>
      <c r="E114" s="51"/>
      <c r="F114" s="92"/>
    </row>
    <row r="115" spans="1:9" ht="17" x14ac:dyDescent="0.35">
      <c r="A115" s="52"/>
      <c r="B115" s="10"/>
      <c r="C115" s="53"/>
      <c r="D115" s="54"/>
      <c r="E115" s="225" t="s">
        <v>303</v>
      </c>
      <c r="F115" s="226">
        <f>SUM(F113:F114)</f>
        <v>0</v>
      </c>
      <c r="H115" s="255"/>
    </row>
    <row r="116" spans="1:9" ht="15.5" x14ac:dyDescent="0.35">
      <c r="A116" s="49"/>
      <c r="B116" s="115" t="s">
        <v>302</v>
      </c>
      <c r="C116" s="30"/>
      <c r="D116" s="43"/>
      <c r="E116" s="41"/>
      <c r="F116" s="15"/>
    </row>
    <row r="117" spans="1:9" ht="20.25" customHeight="1" x14ac:dyDescent="0.35">
      <c r="A117" s="1" t="s">
        <v>310</v>
      </c>
      <c r="B117" s="8" t="s">
        <v>133</v>
      </c>
      <c r="C117" s="5"/>
      <c r="D117" s="40"/>
      <c r="E117" s="40"/>
      <c r="F117" s="93"/>
    </row>
    <row r="118" spans="1:9" ht="17" x14ac:dyDescent="0.35">
      <c r="A118" s="49"/>
      <c r="B118" s="7" t="s">
        <v>79</v>
      </c>
      <c r="C118" s="50" t="s">
        <v>28</v>
      </c>
      <c r="D118" s="51">
        <v>4.7514385999999993</v>
      </c>
      <c r="E118" s="51"/>
      <c r="F118" s="92"/>
    </row>
    <row r="119" spans="1:9" ht="15.75" customHeight="1" x14ac:dyDescent="0.35">
      <c r="A119" s="52"/>
      <c r="B119" s="10"/>
      <c r="C119" s="53"/>
      <c r="D119" s="54"/>
      <c r="E119" s="225" t="s">
        <v>304</v>
      </c>
      <c r="F119" s="226">
        <f>SUM(F117:F118)</f>
        <v>0</v>
      </c>
    </row>
    <row r="120" spans="1:9" ht="15.5" x14ac:dyDescent="0.35">
      <c r="A120" s="49"/>
      <c r="B120" s="115" t="s">
        <v>299</v>
      </c>
      <c r="C120" s="30"/>
      <c r="D120" s="43"/>
      <c r="E120" s="41"/>
      <c r="F120" s="15"/>
      <c r="H120" s="255"/>
    </row>
    <row r="121" spans="1:9" ht="15.5" x14ac:dyDescent="0.35">
      <c r="A121" s="49"/>
      <c r="B121" s="115" t="s">
        <v>300</v>
      </c>
      <c r="C121" s="57"/>
      <c r="D121" s="48"/>
      <c r="E121" s="58"/>
      <c r="F121" s="16"/>
    </row>
    <row r="122" spans="1:9" ht="15.5" x14ac:dyDescent="0.35">
      <c r="A122" s="49" t="s">
        <v>311</v>
      </c>
      <c r="B122" s="8" t="s">
        <v>90</v>
      </c>
      <c r="C122" s="50" t="s">
        <v>80</v>
      </c>
      <c r="D122" s="51">
        <v>56.870000000000005</v>
      </c>
      <c r="E122" s="51"/>
      <c r="F122" s="92"/>
    </row>
    <row r="123" spans="1:9" ht="17" x14ac:dyDescent="0.35">
      <c r="A123" s="52"/>
      <c r="B123" s="10"/>
      <c r="C123" s="53"/>
      <c r="D123" s="54"/>
      <c r="E123" s="225" t="s">
        <v>305</v>
      </c>
      <c r="F123" s="226">
        <f>SUM(F122:F122)</f>
        <v>0</v>
      </c>
    </row>
    <row r="124" spans="1:9" ht="15.5" x14ac:dyDescent="0.35">
      <c r="A124" s="49"/>
      <c r="B124" s="115" t="s">
        <v>301</v>
      </c>
      <c r="C124" s="30"/>
      <c r="D124" s="43"/>
      <c r="E124" s="59"/>
      <c r="F124" s="15"/>
    </row>
    <row r="125" spans="1:9" ht="42" x14ac:dyDescent="0.35">
      <c r="A125" s="49" t="s">
        <v>312</v>
      </c>
      <c r="B125" s="8" t="s">
        <v>333</v>
      </c>
      <c r="C125" s="57"/>
      <c r="D125" s="48"/>
      <c r="E125" s="58"/>
      <c r="F125" s="16"/>
      <c r="I125" s="255"/>
    </row>
    <row r="126" spans="1:9" ht="15.5" x14ac:dyDescent="0.35">
      <c r="A126" s="49"/>
      <c r="B126" s="7" t="s">
        <v>67</v>
      </c>
      <c r="C126" s="50" t="s">
        <v>23</v>
      </c>
      <c r="D126" s="51">
        <v>1</v>
      </c>
      <c r="E126" s="51"/>
      <c r="F126" s="92"/>
    </row>
    <row r="127" spans="1:9" ht="15.5" x14ac:dyDescent="0.35">
      <c r="A127" s="49"/>
      <c r="B127" s="7" t="s">
        <v>81</v>
      </c>
      <c r="C127" s="50" t="s">
        <v>80</v>
      </c>
      <c r="D127" s="51">
        <v>18.956666666666667</v>
      </c>
      <c r="E127" s="51"/>
      <c r="F127" s="92"/>
    </row>
    <row r="128" spans="1:9" ht="17" x14ac:dyDescent="0.35">
      <c r="A128" s="52"/>
      <c r="B128" s="10"/>
      <c r="C128" s="53"/>
      <c r="D128" s="54"/>
      <c r="E128" s="225" t="s">
        <v>306</v>
      </c>
      <c r="F128" s="226">
        <f>SUM(F126:F127)</f>
        <v>0</v>
      </c>
      <c r="G128" s="255"/>
    </row>
    <row r="129" spans="1:8" s="256" customFormat="1" ht="15.5" x14ac:dyDescent="0.35">
      <c r="A129" s="74"/>
      <c r="B129" s="75" t="s">
        <v>7</v>
      </c>
      <c r="C129" s="82"/>
      <c r="D129" s="84"/>
      <c r="E129" s="84"/>
      <c r="F129" s="85">
        <f>F115+F119+F123+F128</f>
        <v>0</v>
      </c>
    </row>
    <row r="130" spans="1:8" ht="15.5" x14ac:dyDescent="0.35">
      <c r="A130" s="4"/>
      <c r="B130" s="115"/>
      <c r="C130" s="5"/>
      <c r="D130" s="5"/>
      <c r="E130" s="6"/>
      <c r="F130" s="20"/>
    </row>
    <row r="131" spans="1:8" x14ac:dyDescent="0.35">
      <c r="A131" s="268" t="s">
        <v>278</v>
      </c>
      <c r="B131" s="269"/>
      <c r="C131" s="269"/>
      <c r="D131" s="269"/>
      <c r="E131" s="269"/>
      <c r="F131" s="270"/>
    </row>
    <row r="132" spans="1:8" ht="15.5" x14ac:dyDescent="0.35">
      <c r="A132" s="69"/>
      <c r="B132" s="224" t="s">
        <v>279</v>
      </c>
      <c r="C132" s="70"/>
      <c r="D132" s="71"/>
      <c r="E132" s="71"/>
      <c r="F132" s="72"/>
    </row>
    <row r="133" spans="1:8" s="256" customFormat="1" ht="28" x14ac:dyDescent="0.35">
      <c r="A133" s="1" t="s">
        <v>280</v>
      </c>
      <c r="B133" s="8" t="s">
        <v>58</v>
      </c>
      <c r="C133" s="43" t="s">
        <v>28</v>
      </c>
      <c r="D133" s="43">
        <v>58.587750000000007</v>
      </c>
      <c r="E133" s="43"/>
      <c r="F133" s="73"/>
    </row>
    <row r="134" spans="1:8" s="256" customFormat="1" ht="17" x14ac:dyDescent="0.35">
      <c r="A134" s="1" t="s">
        <v>281</v>
      </c>
      <c r="B134" s="37" t="s">
        <v>71</v>
      </c>
      <c r="C134" s="43" t="s">
        <v>28</v>
      </c>
      <c r="D134" s="43">
        <v>1.3992</v>
      </c>
      <c r="E134" s="43"/>
      <c r="F134" s="73"/>
    </row>
    <row r="135" spans="1:8" s="256" customFormat="1" ht="17" x14ac:dyDescent="0.35">
      <c r="A135" s="1" t="s">
        <v>282</v>
      </c>
      <c r="B135" s="7" t="s">
        <v>59</v>
      </c>
      <c r="C135" s="43" t="s">
        <v>28</v>
      </c>
      <c r="D135" s="43">
        <v>47.621300000000012</v>
      </c>
      <c r="E135" s="43"/>
      <c r="F135" s="73"/>
    </row>
    <row r="136" spans="1:8" s="260" customFormat="1" ht="28" x14ac:dyDescent="0.3">
      <c r="A136" s="1" t="s">
        <v>283</v>
      </c>
      <c r="B136" s="8" t="s">
        <v>29</v>
      </c>
      <c r="C136" s="43" t="s">
        <v>28</v>
      </c>
      <c r="D136" s="43">
        <v>12.37</v>
      </c>
      <c r="E136" s="43"/>
      <c r="F136" s="73"/>
    </row>
    <row r="137" spans="1:8" s="256" customFormat="1" ht="28.5" x14ac:dyDescent="0.35">
      <c r="A137" s="1" t="s">
        <v>284</v>
      </c>
      <c r="B137" s="116" t="s">
        <v>135</v>
      </c>
      <c r="C137" s="50" t="s">
        <v>27</v>
      </c>
      <c r="D137" s="51">
        <v>21.24</v>
      </c>
      <c r="E137" s="51"/>
      <c r="F137" s="51"/>
    </row>
    <row r="138" spans="1:8" s="256" customFormat="1" ht="28.5" x14ac:dyDescent="0.35">
      <c r="A138" s="1" t="s">
        <v>285</v>
      </c>
      <c r="B138" s="116" t="s">
        <v>137</v>
      </c>
      <c r="C138" s="50" t="s">
        <v>27</v>
      </c>
      <c r="D138" s="51">
        <v>4.2874999999999996</v>
      </c>
      <c r="E138" s="51"/>
      <c r="F138" s="51"/>
    </row>
    <row r="139" spans="1:8" s="256" customFormat="1" ht="42" x14ac:dyDescent="0.35">
      <c r="A139" s="1" t="s">
        <v>286</v>
      </c>
      <c r="B139" s="8" t="s">
        <v>60</v>
      </c>
      <c r="C139" s="43" t="s">
        <v>27</v>
      </c>
      <c r="D139" s="43">
        <v>10.810599999999999</v>
      </c>
      <c r="E139" s="43"/>
      <c r="F139" s="73"/>
    </row>
    <row r="140" spans="1:8" s="256" customFormat="1" ht="15.5" x14ac:dyDescent="0.35">
      <c r="A140" s="74"/>
      <c r="B140" s="75" t="s">
        <v>7</v>
      </c>
      <c r="C140" s="76"/>
      <c r="D140" s="77"/>
      <c r="E140" s="77"/>
      <c r="F140" s="78">
        <f>SUM(F133:F139)</f>
        <v>0</v>
      </c>
      <c r="H140" s="261"/>
    </row>
    <row r="141" spans="1:8" s="256" customFormat="1" ht="15.5" x14ac:dyDescent="0.35">
      <c r="A141" s="23"/>
      <c r="B141" s="14" t="s">
        <v>8</v>
      </c>
      <c r="C141" s="79"/>
      <c r="D141" s="80"/>
      <c r="E141" s="80"/>
      <c r="F141" s="31"/>
    </row>
    <row r="142" spans="1:8" s="256" customFormat="1" ht="15.5" x14ac:dyDescent="0.35">
      <c r="A142" s="1" t="s">
        <v>287</v>
      </c>
      <c r="B142" s="7" t="s">
        <v>9</v>
      </c>
      <c r="C142" s="30"/>
      <c r="D142" s="43"/>
      <c r="E142" s="43"/>
      <c r="F142" s="73"/>
    </row>
    <row r="143" spans="1:8" s="256" customFormat="1" ht="17" x14ac:dyDescent="0.35">
      <c r="A143" s="4"/>
      <c r="B143" s="7" t="s">
        <v>68</v>
      </c>
      <c r="C143" s="43" t="s">
        <v>27</v>
      </c>
      <c r="D143" s="43">
        <v>10.810599999999999</v>
      </c>
      <c r="E143" s="43"/>
      <c r="F143" s="73"/>
    </row>
    <row r="144" spans="1:8" s="256" customFormat="1" ht="28" x14ac:dyDescent="0.35">
      <c r="A144" s="1" t="s">
        <v>288</v>
      </c>
      <c r="B144" s="8" t="s">
        <v>128</v>
      </c>
      <c r="C144" s="43"/>
      <c r="D144" s="43"/>
      <c r="E144" s="43"/>
      <c r="F144" s="73"/>
    </row>
    <row r="145" spans="1:6" s="256" customFormat="1" ht="17" x14ac:dyDescent="0.35">
      <c r="A145" s="4"/>
      <c r="B145" s="7" t="s">
        <v>61</v>
      </c>
      <c r="C145" s="43" t="s">
        <v>28</v>
      </c>
      <c r="D145" s="43">
        <v>1.4</v>
      </c>
      <c r="E145" s="43"/>
      <c r="F145" s="73"/>
    </row>
    <row r="146" spans="1:6" s="256" customFormat="1" ht="17" x14ac:dyDescent="0.35">
      <c r="A146" s="4"/>
      <c r="B146" s="8" t="s">
        <v>73</v>
      </c>
      <c r="C146" s="43" t="s">
        <v>27</v>
      </c>
      <c r="D146" s="43">
        <v>21.24</v>
      </c>
      <c r="E146" s="43"/>
      <c r="F146" s="73"/>
    </row>
    <row r="147" spans="1:6" s="256" customFormat="1" ht="15.5" x14ac:dyDescent="0.35">
      <c r="A147" s="1" t="s">
        <v>289</v>
      </c>
      <c r="B147" s="7" t="s">
        <v>30</v>
      </c>
      <c r="C147" s="43"/>
      <c r="D147" s="43"/>
      <c r="E147" s="43"/>
      <c r="F147" s="73"/>
    </row>
    <row r="148" spans="1:6" s="256" customFormat="1" ht="17" x14ac:dyDescent="0.35">
      <c r="A148" s="4"/>
      <c r="B148" s="7" t="s">
        <v>61</v>
      </c>
      <c r="C148" s="43" t="s">
        <v>27</v>
      </c>
      <c r="D148" s="43">
        <v>9.8080000000000016</v>
      </c>
      <c r="E148" s="43"/>
      <c r="F148" s="73"/>
    </row>
    <row r="149" spans="1:6" s="256" customFormat="1" ht="17" x14ac:dyDescent="0.35">
      <c r="A149" s="4"/>
      <c r="B149" s="8" t="s">
        <v>69</v>
      </c>
      <c r="C149" s="43" t="s">
        <v>27</v>
      </c>
      <c r="D149" s="43">
        <v>4.3739999999999997</v>
      </c>
      <c r="E149" s="43"/>
      <c r="F149" s="73"/>
    </row>
    <row r="150" spans="1:6" s="256" customFormat="1" ht="28" x14ac:dyDescent="0.35">
      <c r="A150" s="1" t="s">
        <v>290</v>
      </c>
      <c r="B150" s="8" t="s">
        <v>330</v>
      </c>
      <c r="C150" s="43"/>
      <c r="D150" s="43"/>
      <c r="E150" s="43"/>
      <c r="F150" s="73"/>
    </row>
    <row r="151" spans="1:6" s="256" customFormat="1" ht="15.5" x14ac:dyDescent="0.35">
      <c r="A151" s="4"/>
      <c r="B151" s="7" t="s">
        <v>72</v>
      </c>
      <c r="C151" s="43" t="s">
        <v>13</v>
      </c>
      <c r="D151" s="51">
        <v>261.89</v>
      </c>
      <c r="E151" s="6"/>
      <c r="F151" s="73"/>
    </row>
    <row r="152" spans="1:6" s="256" customFormat="1" ht="15.5" x14ac:dyDescent="0.35">
      <c r="A152" s="81"/>
      <c r="B152" s="7" t="s">
        <v>18</v>
      </c>
      <c r="C152" s="43" t="s">
        <v>13</v>
      </c>
      <c r="D152" s="51">
        <v>262.89</v>
      </c>
      <c r="E152" s="6"/>
      <c r="F152" s="73"/>
    </row>
    <row r="153" spans="1:6" s="256" customFormat="1" ht="15.5" x14ac:dyDescent="0.35">
      <c r="A153" s="4"/>
      <c r="B153" s="7" t="s">
        <v>19</v>
      </c>
      <c r="C153" s="43" t="s">
        <v>13</v>
      </c>
      <c r="D153" s="51">
        <v>370.26</v>
      </c>
      <c r="E153" s="6"/>
      <c r="F153" s="73"/>
    </row>
    <row r="154" spans="1:6" s="256" customFormat="1" ht="28" x14ac:dyDescent="0.35">
      <c r="A154" s="1" t="s">
        <v>291</v>
      </c>
      <c r="B154" s="8" t="s">
        <v>136</v>
      </c>
      <c r="C154" s="43" t="s">
        <v>27</v>
      </c>
      <c r="D154" s="51">
        <v>21.24</v>
      </c>
      <c r="E154" s="51"/>
      <c r="F154" s="51"/>
    </row>
    <row r="155" spans="1:6" ht="15.5" x14ac:dyDescent="0.35">
      <c r="A155" s="74"/>
      <c r="B155" s="75" t="s">
        <v>7</v>
      </c>
      <c r="C155" s="82"/>
      <c r="D155" s="83"/>
      <c r="E155" s="84"/>
      <c r="F155" s="85">
        <f>SUM(F143:F154)</f>
        <v>0</v>
      </c>
    </row>
    <row r="156" spans="1:6" s="256" customFormat="1" ht="15.5" x14ac:dyDescent="0.35">
      <c r="A156" s="23"/>
      <c r="B156" s="14" t="s">
        <v>62</v>
      </c>
      <c r="C156" s="80"/>
      <c r="D156" s="80"/>
      <c r="E156" s="80"/>
      <c r="F156" s="31"/>
    </row>
    <row r="157" spans="1:6" s="256" customFormat="1" ht="28" x14ac:dyDescent="0.35">
      <c r="A157" s="1" t="s">
        <v>292</v>
      </c>
      <c r="B157" s="8" t="s">
        <v>70</v>
      </c>
      <c r="C157" s="43" t="s">
        <v>27</v>
      </c>
      <c r="D157" s="67">
        <v>37.82</v>
      </c>
      <c r="E157" s="43"/>
      <c r="F157" s="73"/>
    </row>
    <row r="158" spans="1:6" s="256" customFormat="1" ht="15.5" x14ac:dyDescent="0.35">
      <c r="A158" s="74"/>
      <c r="B158" s="75" t="s">
        <v>7</v>
      </c>
      <c r="C158" s="82"/>
      <c r="D158" s="84"/>
      <c r="E158" s="84"/>
      <c r="F158" s="85">
        <f>SUM(F157:F157)</f>
        <v>0</v>
      </c>
    </row>
    <row r="159" spans="1:6" s="256" customFormat="1" ht="15.5" x14ac:dyDescent="0.35">
      <c r="A159" s="23"/>
      <c r="B159" s="14" t="s">
        <v>63</v>
      </c>
      <c r="C159" s="24"/>
      <c r="D159" s="66"/>
      <c r="E159" s="66"/>
      <c r="F159" s="27"/>
    </row>
    <row r="160" spans="1:6" s="256" customFormat="1" ht="42" x14ac:dyDescent="0.35">
      <c r="A160" s="1" t="s">
        <v>293</v>
      </c>
      <c r="B160" s="8" t="s">
        <v>35</v>
      </c>
      <c r="C160" s="5"/>
      <c r="D160" s="41"/>
      <c r="E160" s="41"/>
      <c r="F160" s="15"/>
    </row>
    <row r="161" spans="1:6" s="256" customFormat="1" ht="17" x14ac:dyDescent="0.35">
      <c r="A161" s="4"/>
      <c r="B161" s="7" t="s">
        <v>74</v>
      </c>
      <c r="C161" s="43" t="s">
        <v>27</v>
      </c>
      <c r="D161" s="67">
        <v>41.45</v>
      </c>
      <c r="E161" s="43"/>
      <c r="F161" s="73"/>
    </row>
    <row r="162" spans="1:6" s="256" customFormat="1" ht="15.5" x14ac:dyDescent="0.35">
      <c r="A162" s="74"/>
      <c r="B162" s="75" t="s">
        <v>7</v>
      </c>
      <c r="C162" s="82"/>
      <c r="D162" s="84"/>
      <c r="E162" s="84"/>
      <c r="F162" s="85">
        <f>SUM(F161:F161)</f>
        <v>0</v>
      </c>
    </row>
    <row r="163" spans="1:6" s="256" customFormat="1" ht="15.5" x14ac:dyDescent="0.35">
      <c r="A163" s="86"/>
      <c r="B163" s="87" t="s">
        <v>294</v>
      </c>
      <c r="C163" s="88"/>
      <c r="D163" s="89"/>
      <c r="E163" s="89"/>
      <c r="F163" s="90"/>
    </row>
    <row r="164" spans="1:6" s="256" customFormat="1" ht="15.5" x14ac:dyDescent="0.35">
      <c r="A164" s="1" t="s">
        <v>295</v>
      </c>
      <c r="B164" s="91" t="s">
        <v>64</v>
      </c>
      <c r="C164" s="51" t="s">
        <v>55</v>
      </c>
      <c r="D164" s="51">
        <v>2</v>
      </c>
      <c r="E164" s="51"/>
      <c r="F164" s="73"/>
    </row>
    <row r="165" spans="1:6" s="256" customFormat="1" ht="15.5" x14ac:dyDescent="0.35">
      <c r="A165" s="1" t="s">
        <v>296</v>
      </c>
      <c r="B165" s="91" t="s">
        <v>87</v>
      </c>
      <c r="C165" s="51" t="s">
        <v>55</v>
      </c>
      <c r="D165" s="51">
        <v>2.4500000000000002</v>
      </c>
      <c r="E165" s="51"/>
      <c r="F165" s="73"/>
    </row>
    <row r="166" spans="1:6" s="256" customFormat="1" ht="15.5" x14ac:dyDescent="0.35">
      <c r="A166" s="74"/>
      <c r="B166" s="75" t="s">
        <v>7</v>
      </c>
      <c r="C166" s="82"/>
      <c r="D166" s="84"/>
      <c r="E166" s="84"/>
      <c r="F166" s="85">
        <f>SUM(F164:F165)</f>
        <v>0</v>
      </c>
    </row>
    <row r="167" spans="1:6" ht="15.5" x14ac:dyDescent="0.35">
      <c r="A167" s="4"/>
      <c r="B167" s="115"/>
      <c r="C167" s="5"/>
      <c r="D167" s="5"/>
      <c r="E167" s="6"/>
      <c r="F167" s="20"/>
    </row>
    <row r="168" spans="1:6" x14ac:dyDescent="0.35">
      <c r="A168" s="268" t="s">
        <v>313</v>
      </c>
      <c r="B168" s="269"/>
      <c r="C168" s="269"/>
      <c r="D168" s="269"/>
      <c r="E168" s="269"/>
      <c r="F168" s="270"/>
    </row>
    <row r="169" spans="1:6" ht="15.5" x14ac:dyDescent="0.35">
      <c r="A169" s="49"/>
      <c r="B169" s="14" t="s">
        <v>277</v>
      </c>
      <c r="C169" s="30"/>
      <c r="D169" s="43"/>
      <c r="E169" s="41"/>
      <c r="F169" s="15"/>
    </row>
    <row r="170" spans="1:6" ht="28.5" x14ac:dyDescent="0.35">
      <c r="A170" s="1" t="s">
        <v>314</v>
      </c>
      <c r="B170" s="116" t="s">
        <v>155</v>
      </c>
      <c r="C170" s="50" t="s">
        <v>27</v>
      </c>
      <c r="D170" s="51">
        <v>78</v>
      </c>
      <c r="E170" s="51"/>
      <c r="F170" s="51"/>
    </row>
    <row r="171" spans="1:6" ht="17" x14ac:dyDescent="0.35">
      <c r="A171" s="1" t="s">
        <v>315</v>
      </c>
      <c r="B171" s="131" t="s">
        <v>156</v>
      </c>
      <c r="C171" s="50" t="s">
        <v>28</v>
      </c>
      <c r="D171" s="51">
        <v>78</v>
      </c>
      <c r="E171" s="51"/>
      <c r="F171" s="51"/>
    </row>
    <row r="172" spans="1:6" ht="17" x14ac:dyDescent="0.35">
      <c r="A172" s="1" t="s">
        <v>316</v>
      </c>
      <c r="B172" s="8" t="s">
        <v>157</v>
      </c>
      <c r="C172" s="50" t="s">
        <v>28</v>
      </c>
      <c r="D172" s="51">
        <v>35</v>
      </c>
      <c r="E172" s="51"/>
      <c r="F172" s="51"/>
    </row>
    <row r="173" spans="1:6" ht="17" x14ac:dyDescent="0.35">
      <c r="A173" s="1" t="s">
        <v>317</v>
      </c>
      <c r="B173" s="8" t="s">
        <v>158</v>
      </c>
      <c r="C173" s="50" t="s">
        <v>28</v>
      </c>
      <c r="D173" s="51">
        <v>10</v>
      </c>
      <c r="E173" s="51"/>
      <c r="F173" s="51"/>
    </row>
    <row r="174" spans="1:6" ht="15.5" x14ac:dyDescent="0.35">
      <c r="A174" s="52"/>
      <c r="B174" s="10" t="s">
        <v>7</v>
      </c>
      <c r="C174" s="53"/>
      <c r="D174" s="54"/>
      <c r="E174" s="55"/>
      <c r="F174" s="134">
        <f>SUM(F170:F173)</f>
        <v>0</v>
      </c>
    </row>
    <row r="175" spans="1:6" ht="17" x14ac:dyDescent="0.35">
      <c r="A175" s="49"/>
      <c r="B175" s="115"/>
      <c r="C175" s="30"/>
      <c r="D175" s="61"/>
      <c r="E175" s="132"/>
      <c r="F175" s="133"/>
    </row>
    <row r="176" spans="1:6" s="256" customFormat="1" ht="15.5" x14ac:dyDescent="0.35">
      <c r="A176" s="265" t="s">
        <v>318</v>
      </c>
      <c r="B176" s="266"/>
      <c r="C176" s="266"/>
      <c r="D176" s="266"/>
      <c r="E176" s="267"/>
      <c r="F176" s="227">
        <f>F12+F24+F45+F48+F66+F70+F80+F91+F99+F104+F109+F129+F140+F155+F158+F162+F166+F174</f>
        <v>0</v>
      </c>
    </row>
    <row r="177" spans="1:20" ht="17" x14ac:dyDescent="0.35">
      <c r="A177" s="49"/>
      <c r="B177" s="115"/>
      <c r="C177" s="30"/>
      <c r="D177" s="61"/>
      <c r="E177" s="132"/>
      <c r="F177" s="133"/>
    </row>
    <row r="178" spans="1:20" x14ac:dyDescent="0.35">
      <c r="A178" s="268" t="s">
        <v>319</v>
      </c>
      <c r="B178" s="269"/>
      <c r="C178" s="269"/>
      <c r="D178" s="269"/>
      <c r="E178" s="269"/>
      <c r="F178" s="270"/>
    </row>
    <row r="179" spans="1:20" s="256" customFormat="1" ht="15.5" x14ac:dyDescent="0.35">
      <c r="A179" s="223"/>
      <c r="B179" s="14" t="s">
        <v>78</v>
      </c>
      <c r="C179" s="5"/>
      <c r="D179" s="6"/>
      <c r="E179" s="6"/>
      <c r="F179" s="20">
        <f>F176*2.5%</f>
        <v>0</v>
      </c>
      <c r="H179" s="254"/>
      <c r="I179" s="254"/>
      <c r="J179" s="254"/>
      <c r="K179" s="254"/>
      <c r="L179" s="254"/>
      <c r="N179" s="254"/>
      <c r="O179" s="254"/>
      <c r="P179" s="254"/>
      <c r="Q179" s="254"/>
      <c r="R179" s="254"/>
      <c r="S179" s="254"/>
      <c r="T179" s="254"/>
    </row>
    <row r="180" spans="1:20" ht="15.5" x14ac:dyDescent="0.35">
      <c r="A180" s="9"/>
      <c r="B180" s="10" t="s">
        <v>7</v>
      </c>
      <c r="C180" s="11"/>
      <c r="D180" s="12"/>
      <c r="E180" s="12"/>
      <c r="F180" s="18">
        <f>F179</f>
        <v>0</v>
      </c>
      <c r="H180" s="255"/>
    </row>
    <row r="181" spans="1:20" ht="15.5" x14ac:dyDescent="0.35">
      <c r="A181" s="4"/>
      <c r="B181" s="14"/>
      <c r="C181" s="5"/>
      <c r="D181" s="6"/>
      <c r="E181" s="6"/>
      <c r="F181" s="20"/>
      <c r="H181" s="255"/>
    </row>
    <row r="182" spans="1:20" ht="15.5" x14ac:dyDescent="0.35">
      <c r="A182" s="228"/>
      <c r="B182" s="229" t="s">
        <v>320</v>
      </c>
      <c r="C182" s="230"/>
      <c r="D182" s="231"/>
      <c r="E182" s="231"/>
      <c r="F182" s="232">
        <f>F176+F180</f>
        <v>0</v>
      </c>
      <c r="H182" s="255"/>
    </row>
    <row r="183" spans="1:20" x14ac:dyDescent="0.35">
      <c r="H183" s="255"/>
    </row>
    <row r="184" spans="1:20" x14ac:dyDescent="0.35">
      <c r="H184" s="255"/>
    </row>
  </sheetData>
  <mergeCells count="8">
    <mergeCell ref="A176:E176"/>
    <mergeCell ref="A178:F178"/>
    <mergeCell ref="A1:F1"/>
    <mergeCell ref="A3:F3"/>
    <mergeCell ref="A14:F14"/>
    <mergeCell ref="A50:F50"/>
    <mergeCell ref="A131:F131"/>
    <mergeCell ref="A168:F168"/>
  </mergeCells>
  <phoneticPr fontId="8" type="noConversion"/>
  <pageMargins left="0.7" right="0.7" top="0.75" bottom="0.75" header="0.3" footer="0.3"/>
  <pageSetup scale="45" orientation="portrait" r:id="rId1"/>
  <rowBreaks count="3" manualBreakCount="3">
    <brk id="49" max="6" man="1"/>
    <brk id="70" max="6" man="1"/>
    <brk id="14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26E06-333D-4780-83E8-EE3993C65826}">
  <dimension ref="A1:J32"/>
  <sheetViews>
    <sheetView topLeftCell="A7" workbookViewId="0">
      <selection activeCell="D15" sqref="D15"/>
    </sheetView>
  </sheetViews>
  <sheetFormatPr baseColWidth="10" defaultColWidth="8.7265625" defaultRowHeight="14.5" x14ac:dyDescent="0.35"/>
  <cols>
    <col min="1" max="1" width="6.6328125" customWidth="1"/>
    <col min="2" max="2" width="52" customWidth="1"/>
    <col min="3" max="3" width="11.26953125" customWidth="1"/>
    <col min="4" max="4" width="9.54296875" customWidth="1"/>
    <col min="5" max="5" width="8.453125" customWidth="1"/>
    <col min="6" max="6" width="16" customWidth="1"/>
  </cols>
  <sheetData>
    <row r="1" spans="1:6" ht="24" thickBot="1" x14ac:dyDescent="0.55000000000000004">
      <c r="A1" s="278" t="s">
        <v>398</v>
      </c>
      <c r="B1" s="279"/>
      <c r="C1" s="279"/>
      <c r="D1" s="279"/>
      <c r="E1" s="279"/>
      <c r="F1" s="280"/>
    </row>
    <row r="2" spans="1:6" ht="18" thickBot="1" x14ac:dyDescent="0.4">
      <c r="A2" s="135"/>
      <c r="B2" s="136" t="s">
        <v>159</v>
      </c>
      <c r="C2" s="137"/>
      <c r="D2" s="137"/>
      <c r="E2" s="137"/>
      <c r="F2" s="138"/>
    </row>
    <row r="3" spans="1:6" ht="15" thickBot="1" x14ac:dyDescent="0.4">
      <c r="A3" s="139" t="s">
        <v>160</v>
      </c>
      <c r="B3" s="140" t="s">
        <v>161</v>
      </c>
      <c r="C3" s="140" t="s">
        <v>2</v>
      </c>
      <c r="D3" s="141" t="s">
        <v>3</v>
      </c>
      <c r="E3" s="140" t="s">
        <v>162</v>
      </c>
      <c r="F3" s="142" t="s">
        <v>163</v>
      </c>
    </row>
    <row r="4" spans="1:6" ht="15.5" x14ac:dyDescent="0.35">
      <c r="A4" s="248">
        <v>1.1000000000000001</v>
      </c>
      <c r="B4" s="246" t="s">
        <v>164</v>
      </c>
      <c r="C4" s="246"/>
      <c r="D4" s="247"/>
      <c r="E4" s="246" t="s">
        <v>165</v>
      </c>
      <c r="F4" s="249" t="s">
        <v>165</v>
      </c>
    </row>
    <row r="5" spans="1:6" x14ac:dyDescent="0.35">
      <c r="A5" s="144"/>
      <c r="B5" s="145"/>
      <c r="C5" s="146"/>
      <c r="D5" s="147"/>
      <c r="E5" s="146"/>
      <c r="F5" s="171"/>
    </row>
    <row r="6" spans="1:6" ht="42" x14ac:dyDescent="0.35">
      <c r="A6" s="148" t="s">
        <v>385</v>
      </c>
      <c r="B6" s="149" t="s">
        <v>166</v>
      </c>
      <c r="C6" s="150" t="s">
        <v>139</v>
      </c>
      <c r="D6" s="151">
        <v>3.51</v>
      </c>
      <c r="E6" s="152"/>
      <c r="F6" s="172"/>
    </row>
    <row r="7" spans="1:6" ht="56" x14ac:dyDescent="0.35">
      <c r="A7" s="148" t="s">
        <v>386</v>
      </c>
      <c r="B7" s="153" t="s">
        <v>176</v>
      </c>
      <c r="C7" s="150" t="s">
        <v>139</v>
      </c>
      <c r="D7" s="154">
        <v>65</v>
      </c>
      <c r="E7" s="154"/>
      <c r="F7" s="172"/>
    </row>
    <row r="8" spans="1:6" ht="28" x14ac:dyDescent="0.35">
      <c r="A8" s="148" t="s">
        <v>387</v>
      </c>
      <c r="B8" s="155" t="s">
        <v>167</v>
      </c>
      <c r="C8" s="150" t="s">
        <v>168</v>
      </c>
      <c r="D8" s="154">
        <v>72</v>
      </c>
      <c r="E8" s="154"/>
      <c r="F8" s="172"/>
    </row>
    <row r="9" spans="1:6" ht="28" x14ac:dyDescent="0.35">
      <c r="A9" s="148" t="s">
        <v>388</v>
      </c>
      <c r="B9" s="156" t="s">
        <v>180</v>
      </c>
      <c r="C9" s="150" t="s">
        <v>138</v>
      </c>
      <c r="D9" s="154">
        <v>206.8</v>
      </c>
      <c r="E9" s="154"/>
      <c r="F9" s="172"/>
    </row>
    <row r="10" spans="1:6" ht="42" x14ac:dyDescent="0.35">
      <c r="A10" s="148" t="s">
        <v>389</v>
      </c>
      <c r="B10" s="156" t="s">
        <v>169</v>
      </c>
      <c r="C10" s="150" t="s">
        <v>113</v>
      </c>
      <c r="D10" s="154">
        <v>1</v>
      </c>
      <c r="E10" s="157"/>
      <c r="F10" s="172"/>
    </row>
    <row r="11" spans="1:6" x14ac:dyDescent="0.35">
      <c r="A11" s="148"/>
      <c r="B11" s="158"/>
      <c r="C11" s="150"/>
      <c r="D11" s="154"/>
      <c r="E11" s="157"/>
      <c r="F11" s="172"/>
    </row>
    <row r="12" spans="1:6" x14ac:dyDescent="0.35">
      <c r="A12" s="144"/>
      <c r="B12" s="166" t="s">
        <v>170</v>
      </c>
      <c r="C12" s="151"/>
      <c r="D12" s="154"/>
      <c r="E12" s="154"/>
      <c r="F12" s="173">
        <f>SUM(F6:F11)</f>
        <v>0</v>
      </c>
    </row>
    <row r="13" spans="1:6" x14ac:dyDescent="0.35">
      <c r="A13" s="144"/>
      <c r="B13" s="159"/>
      <c r="C13" s="151"/>
      <c r="D13" s="154"/>
      <c r="E13" s="154"/>
      <c r="F13" s="172"/>
    </row>
    <row r="14" spans="1:6" ht="15.5" x14ac:dyDescent="0.35">
      <c r="A14" s="248">
        <v>1.2</v>
      </c>
      <c r="B14" s="250" t="s">
        <v>171</v>
      </c>
      <c r="C14" s="251"/>
      <c r="D14" s="252"/>
      <c r="E14" s="252"/>
      <c r="F14" s="253"/>
    </row>
    <row r="15" spans="1:6" ht="70" x14ac:dyDescent="0.35">
      <c r="A15" s="144" t="s">
        <v>390</v>
      </c>
      <c r="B15" s="168" t="s">
        <v>172</v>
      </c>
      <c r="C15" s="151"/>
      <c r="D15" s="154"/>
      <c r="E15" s="154"/>
      <c r="F15" s="172"/>
    </row>
    <row r="16" spans="1:6" x14ac:dyDescent="0.35">
      <c r="A16" s="144" t="s">
        <v>391</v>
      </c>
      <c r="B16" s="169" t="s">
        <v>173</v>
      </c>
      <c r="C16" s="170" t="s">
        <v>178</v>
      </c>
      <c r="D16" s="154">
        <v>70</v>
      </c>
      <c r="E16" s="154"/>
      <c r="F16" s="172"/>
    </row>
    <row r="17" spans="1:10" x14ac:dyDescent="0.35">
      <c r="A17" s="144" t="s">
        <v>392</v>
      </c>
      <c r="B17" s="169" t="s">
        <v>174</v>
      </c>
      <c r="C17" s="170" t="s">
        <v>178</v>
      </c>
      <c r="D17" s="154">
        <v>40</v>
      </c>
      <c r="E17" s="154"/>
      <c r="F17" s="172"/>
    </row>
    <row r="18" spans="1:10" x14ac:dyDescent="0.35">
      <c r="A18" s="144" t="s">
        <v>393</v>
      </c>
      <c r="B18" s="167" t="s">
        <v>179</v>
      </c>
      <c r="C18" s="170" t="s">
        <v>168</v>
      </c>
      <c r="D18" s="154">
        <v>24</v>
      </c>
      <c r="E18" s="157"/>
      <c r="F18" s="172"/>
    </row>
    <row r="19" spans="1:10" x14ac:dyDescent="0.35">
      <c r="A19" s="144" t="s">
        <v>394</v>
      </c>
      <c r="B19" s="167" t="s">
        <v>175</v>
      </c>
      <c r="C19" s="170" t="s">
        <v>178</v>
      </c>
      <c r="D19" s="154">
        <v>18</v>
      </c>
      <c r="E19" s="157"/>
      <c r="F19" s="172"/>
    </row>
    <row r="20" spans="1:10" ht="28" x14ac:dyDescent="0.35">
      <c r="A20" s="144" t="s">
        <v>395</v>
      </c>
      <c r="B20" s="156" t="s">
        <v>177</v>
      </c>
      <c r="C20" s="170" t="s">
        <v>178</v>
      </c>
      <c r="D20" s="154">
        <v>20</v>
      </c>
      <c r="E20" s="157"/>
      <c r="F20" s="172"/>
    </row>
    <row r="21" spans="1:10" x14ac:dyDescent="0.35">
      <c r="A21" s="160"/>
      <c r="B21" s="156"/>
      <c r="C21" s="150"/>
      <c r="D21" s="154"/>
      <c r="E21" s="157"/>
      <c r="F21" s="172"/>
    </row>
    <row r="22" spans="1:10" ht="15.5" x14ac:dyDescent="0.35">
      <c r="A22" s="144"/>
      <c r="B22" s="161" t="s">
        <v>336</v>
      </c>
      <c r="C22" s="151"/>
      <c r="D22" s="154"/>
      <c r="E22" s="154"/>
      <c r="F22" s="174">
        <f>SUM(F16:F20)</f>
        <v>0</v>
      </c>
    </row>
    <row r="23" spans="1:10" x14ac:dyDescent="0.35">
      <c r="A23" s="162"/>
      <c r="B23" s="144"/>
      <c r="C23" s="144"/>
      <c r="D23" s="144"/>
      <c r="E23" s="144"/>
      <c r="F23" s="175"/>
    </row>
    <row r="24" spans="1:10" x14ac:dyDescent="0.35">
      <c r="A24" s="162"/>
      <c r="B24" s="165" t="s">
        <v>396</v>
      </c>
      <c r="C24" s="144"/>
      <c r="D24" s="144"/>
      <c r="E24" s="144"/>
      <c r="F24" s="176">
        <f>F12+F22</f>
        <v>0</v>
      </c>
    </row>
    <row r="25" spans="1:10" ht="15" thickBot="1" x14ac:dyDescent="0.4">
      <c r="A25" s="163"/>
      <c r="B25" s="164"/>
      <c r="C25" s="164"/>
      <c r="D25" s="164"/>
      <c r="E25" s="164"/>
      <c r="F25" s="177"/>
    </row>
    <row r="32" spans="1:10" x14ac:dyDescent="0.35">
      <c r="J32" t="s">
        <v>181</v>
      </c>
    </row>
  </sheetData>
  <mergeCells count="1">
    <mergeCell ref="A1:F1"/>
  </mergeCells>
  <phoneticPr fontId="8" type="noConversion"/>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018B-CF8D-4DC2-B16C-27A4375044F6}">
  <dimension ref="A1:F69"/>
  <sheetViews>
    <sheetView tabSelected="1" workbookViewId="0">
      <selection activeCell="B74" sqref="B74"/>
    </sheetView>
  </sheetViews>
  <sheetFormatPr baseColWidth="10" defaultColWidth="8.7265625" defaultRowHeight="14.5" x14ac:dyDescent="0.35"/>
  <cols>
    <col min="1" max="1" width="6.6328125" customWidth="1"/>
    <col min="2" max="2" width="52" customWidth="1"/>
    <col min="3" max="3" width="9.54296875" customWidth="1"/>
    <col min="4" max="4" width="9" customWidth="1"/>
    <col min="5" max="5" width="11.54296875" customWidth="1"/>
    <col min="6" max="6" width="12.90625" customWidth="1"/>
  </cols>
  <sheetData>
    <row r="1" spans="1:6" ht="21.5" thickBot="1" x14ac:dyDescent="0.55000000000000004">
      <c r="A1" s="281" t="s">
        <v>399</v>
      </c>
      <c r="B1" s="282"/>
      <c r="C1" s="282"/>
      <c r="D1" s="282"/>
      <c r="E1" s="282"/>
      <c r="F1" s="283"/>
    </row>
    <row r="2" spans="1:6" ht="16" thickBot="1" x14ac:dyDescent="0.4">
      <c r="A2" s="135"/>
      <c r="B2" s="136" t="s">
        <v>159</v>
      </c>
      <c r="C2" s="137"/>
      <c r="D2" s="137"/>
      <c r="E2" s="137"/>
      <c r="F2" s="138"/>
    </row>
    <row r="3" spans="1:6" ht="15" thickBot="1" x14ac:dyDescent="0.4">
      <c r="A3" s="139" t="s">
        <v>160</v>
      </c>
      <c r="B3" s="140" t="s">
        <v>161</v>
      </c>
      <c r="C3" s="140" t="s">
        <v>2</v>
      </c>
      <c r="D3" s="141" t="s">
        <v>3</v>
      </c>
      <c r="E3" s="140" t="s">
        <v>162</v>
      </c>
      <c r="F3" s="142" t="s">
        <v>163</v>
      </c>
    </row>
    <row r="4" spans="1:6" x14ac:dyDescent="0.35">
      <c r="B4" s="178"/>
      <c r="C4" s="179"/>
      <c r="D4" s="180"/>
      <c r="E4" s="179" t="s">
        <v>165</v>
      </c>
      <c r="F4" s="181" t="s">
        <v>165</v>
      </c>
    </row>
    <row r="5" spans="1:6" ht="15.5" x14ac:dyDescent="0.35">
      <c r="A5" s="241">
        <v>2</v>
      </c>
      <c r="B5" s="245" t="s">
        <v>182</v>
      </c>
      <c r="C5" s="246"/>
      <c r="D5" s="247"/>
      <c r="E5" s="246"/>
      <c r="F5" s="246"/>
    </row>
    <row r="6" spans="1:6" x14ac:dyDescent="0.35">
      <c r="A6" s="241">
        <v>2.1</v>
      </c>
      <c r="B6" s="242" t="s">
        <v>183</v>
      </c>
      <c r="C6" s="243"/>
      <c r="D6" s="244"/>
      <c r="E6" s="243"/>
      <c r="F6" s="243"/>
    </row>
    <row r="7" spans="1:6" x14ac:dyDescent="0.35">
      <c r="A7" s="148" t="s">
        <v>338</v>
      </c>
      <c r="B7" s="182" t="s">
        <v>184</v>
      </c>
      <c r="C7" s="148" t="s">
        <v>185</v>
      </c>
      <c r="D7" s="148">
        <v>50</v>
      </c>
      <c r="E7" s="148"/>
      <c r="F7" s="183"/>
    </row>
    <row r="8" spans="1:6" x14ac:dyDescent="0.35">
      <c r="A8" s="148" t="s">
        <v>339</v>
      </c>
      <c r="B8" s="182" t="s">
        <v>186</v>
      </c>
      <c r="C8" s="148" t="s">
        <v>187</v>
      </c>
      <c r="D8" s="148">
        <v>50</v>
      </c>
      <c r="E8" s="148"/>
      <c r="F8" s="183"/>
    </row>
    <row r="9" spans="1:6" x14ac:dyDescent="0.35">
      <c r="A9" s="148" t="s">
        <v>340</v>
      </c>
      <c r="B9" s="182" t="s">
        <v>188</v>
      </c>
      <c r="C9" s="148" t="s">
        <v>80</v>
      </c>
      <c r="D9" s="148">
        <v>60</v>
      </c>
      <c r="E9" s="148"/>
      <c r="F9" s="183"/>
    </row>
    <row r="10" spans="1:6" x14ac:dyDescent="0.35">
      <c r="A10" s="148" t="s">
        <v>341</v>
      </c>
      <c r="B10" s="182" t="s">
        <v>189</v>
      </c>
      <c r="C10" s="148" t="s">
        <v>185</v>
      </c>
      <c r="D10" s="148">
        <v>50</v>
      </c>
      <c r="E10" s="148"/>
      <c r="F10" s="183"/>
    </row>
    <row r="11" spans="1:6" x14ac:dyDescent="0.35">
      <c r="A11" s="148" t="s">
        <v>342</v>
      </c>
      <c r="B11" s="182" t="s">
        <v>190</v>
      </c>
      <c r="C11" s="148" t="s">
        <v>187</v>
      </c>
      <c r="D11" s="148">
        <v>250</v>
      </c>
      <c r="E11" s="148"/>
      <c r="F11" s="183"/>
    </row>
    <row r="12" spans="1:6" x14ac:dyDescent="0.35">
      <c r="A12" s="148" t="s">
        <v>343</v>
      </c>
      <c r="B12" s="182" t="s">
        <v>191</v>
      </c>
      <c r="C12" s="148" t="s">
        <v>187</v>
      </c>
      <c r="D12" s="148">
        <v>150</v>
      </c>
      <c r="E12" s="148"/>
      <c r="F12" s="183"/>
    </row>
    <row r="13" spans="1:6" x14ac:dyDescent="0.35">
      <c r="A13" s="148" t="s">
        <v>344</v>
      </c>
      <c r="B13" s="182" t="s">
        <v>192</v>
      </c>
      <c r="C13" s="148" t="s">
        <v>187</v>
      </c>
      <c r="D13" s="148">
        <v>250</v>
      </c>
      <c r="E13" s="148"/>
      <c r="F13" s="183"/>
    </row>
    <row r="14" spans="1:6" x14ac:dyDescent="0.35">
      <c r="A14" s="148" t="s">
        <v>345</v>
      </c>
      <c r="B14" s="182" t="s">
        <v>193</v>
      </c>
      <c r="C14" s="148" t="s">
        <v>187</v>
      </c>
      <c r="D14" s="148">
        <v>100</v>
      </c>
      <c r="E14" s="148"/>
      <c r="F14" s="183"/>
    </row>
    <row r="15" spans="1:6" x14ac:dyDescent="0.35">
      <c r="A15" s="148" t="s">
        <v>346</v>
      </c>
      <c r="B15" s="182" t="s">
        <v>194</v>
      </c>
      <c r="C15" s="148" t="s">
        <v>187</v>
      </c>
      <c r="D15" s="148">
        <v>5</v>
      </c>
      <c r="E15" s="148"/>
      <c r="F15" s="183"/>
    </row>
    <row r="16" spans="1:6" x14ac:dyDescent="0.35">
      <c r="A16" s="148" t="s">
        <v>347</v>
      </c>
      <c r="B16" s="184" t="s">
        <v>195</v>
      </c>
      <c r="C16" s="148" t="s">
        <v>185</v>
      </c>
      <c r="D16" s="148">
        <v>60</v>
      </c>
      <c r="E16" s="148"/>
      <c r="F16" s="183"/>
    </row>
    <row r="17" spans="1:6" x14ac:dyDescent="0.35">
      <c r="A17" s="148" t="s">
        <v>348</v>
      </c>
      <c r="B17" s="184" t="s">
        <v>196</v>
      </c>
      <c r="C17" s="148" t="s">
        <v>185</v>
      </c>
      <c r="D17" s="148">
        <v>5</v>
      </c>
      <c r="E17" s="148"/>
      <c r="F17" s="183"/>
    </row>
    <row r="18" spans="1:6" x14ac:dyDescent="0.35">
      <c r="A18" s="148" t="s">
        <v>349</v>
      </c>
      <c r="B18" s="184" t="s">
        <v>197</v>
      </c>
      <c r="C18" s="148" t="s">
        <v>185</v>
      </c>
      <c r="D18" s="148">
        <v>15</v>
      </c>
      <c r="E18" s="148"/>
      <c r="F18" s="183"/>
    </row>
    <row r="19" spans="1:6" x14ac:dyDescent="0.35">
      <c r="A19" s="148" t="s">
        <v>350</v>
      </c>
      <c r="B19" s="184" t="s">
        <v>198</v>
      </c>
      <c r="C19" s="148" t="s">
        <v>185</v>
      </c>
      <c r="D19" s="148">
        <v>20</v>
      </c>
      <c r="E19" s="148"/>
      <c r="F19" s="183"/>
    </row>
    <row r="20" spans="1:6" x14ac:dyDescent="0.35">
      <c r="A20" s="148" t="s">
        <v>351</v>
      </c>
      <c r="B20" s="184" t="s">
        <v>199</v>
      </c>
      <c r="C20" s="148" t="s">
        <v>185</v>
      </c>
      <c r="D20" s="148">
        <v>10</v>
      </c>
      <c r="E20" s="148"/>
      <c r="F20" s="183"/>
    </row>
    <row r="21" spans="1:6" x14ac:dyDescent="0.35">
      <c r="A21" s="148" t="s">
        <v>352</v>
      </c>
      <c r="B21" s="184" t="s">
        <v>200</v>
      </c>
      <c r="C21" s="148" t="s">
        <v>187</v>
      </c>
      <c r="D21" s="148">
        <v>10</v>
      </c>
      <c r="E21" s="148"/>
      <c r="F21" s="183"/>
    </row>
    <row r="22" spans="1:6" x14ac:dyDescent="0.35">
      <c r="A22" s="148" t="s">
        <v>353</v>
      </c>
      <c r="B22" s="184" t="s">
        <v>201</v>
      </c>
      <c r="C22" s="148" t="s">
        <v>202</v>
      </c>
      <c r="D22" s="148">
        <v>3</v>
      </c>
      <c r="E22" s="148"/>
      <c r="F22" s="183"/>
    </row>
    <row r="23" spans="1:6" x14ac:dyDescent="0.35">
      <c r="A23" s="148"/>
      <c r="B23" s="156"/>
      <c r="C23" s="150"/>
      <c r="D23" s="154"/>
      <c r="E23" s="157"/>
      <c r="F23" s="185"/>
    </row>
    <row r="24" spans="1:6" ht="15" thickBot="1" x14ac:dyDescent="0.4">
      <c r="A24" s="144"/>
      <c r="B24" s="166" t="s">
        <v>203</v>
      </c>
      <c r="C24" s="151"/>
      <c r="D24" s="154"/>
      <c r="E24" s="154"/>
      <c r="F24" s="186">
        <f>SUM(F7:F23)</f>
        <v>0</v>
      </c>
    </row>
    <row r="25" spans="1:6" ht="15" thickTop="1" x14ac:dyDescent="0.35">
      <c r="A25" s="144"/>
      <c r="B25" s="159"/>
      <c r="C25" s="151"/>
      <c r="D25" s="154"/>
      <c r="E25" s="154"/>
      <c r="F25" s="187"/>
    </row>
    <row r="26" spans="1:6" x14ac:dyDescent="0.35">
      <c r="A26" s="241">
        <v>2.2000000000000002</v>
      </c>
      <c r="B26" s="242" t="s">
        <v>204</v>
      </c>
      <c r="C26" s="243"/>
      <c r="D26" s="244"/>
      <c r="E26" s="243"/>
      <c r="F26" s="243"/>
    </row>
    <row r="27" spans="1:6" x14ac:dyDescent="0.35">
      <c r="A27" s="144"/>
      <c r="B27" s="155"/>
      <c r="C27" s="151"/>
      <c r="D27" s="188"/>
      <c r="E27" s="188"/>
      <c r="F27" s="185"/>
    </row>
    <row r="28" spans="1:6" x14ac:dyDescent="0.35">
      <c r="A28" s="148" t="s">
        <v>357</v>
      </c>
      <c r="B28" s="184" t="s">
        <v>205</v>
      </c>
      <c r="C28" s="148" t="s">
        <v>185</v>
      </c>
      <c r="D28" s="148">
        <v>1</v>
      </c>
      <c r="E28" s="148"/>
      <c r="F28" s="183"/>
    </row>
    <row r="29" spans="1:6" ht="28.5" x14ac:dyDescent="0.35">
      <c r="A29" s="148" t="s">
        <v>358</v>
      </c>
      <c r="B29" s="184" t="s">
        <v>206</v>
      </c>
      <c r="C29" s="148" t="s">
        <v>80</v>
      </c>
      <c r="D29" s="148">
        <v>2</v>
      </c>
      <c r="E29" s="148"/>
      <c r="F29" s="183"/>
    </row>
    <row r="30" spans="1:6" x14ac:dyDescent="0.35">
      <c r="A30" s="148" t="s">
        <v>359</v>
      </c>
      <c r="B30" s="184" t="s">
        <v>207</v>
      </c>
      <c r="C30" s="148" t="s">
        <v>185</v>
      </c>
      <c r="D30" s="148">
        <v>1</v>
      </c>
      <c r="E30" s="148"/>
      <c r="F30" s="183"/>
    </row>
    <row r="31" spans="1:6" x14ac:dyDescent="0.35">
      <c r="A31" s="148" t="s">
        <v>360</v>
      </c>
      <c r="B31" s="184" t="s">
        <v>208</v>
      </c>
      <c r="C31" s="148" t="s">
        <v>185</v>
      </c>
      <c r="D31" s="148">
        <v>3</v>
      </c>
      <c r="E31" s="148"/>
      <c r="F31" s="183"/>
    </row>
    <row r="32" spans="1:6" x14ac:dyDescent="0.35">
      <c r="A32" s="148" t="s">
        <v>361</v>
      </c>
      <c r="B32" s="182" t="s">
        <v>209</v>
      </c>
      <c r="C32" s="148" t="s">
        <v>185</v>
      </c>
      <c r="D32" s="148">
        <v>3</v>
      </c>
      <c r="E32" s="148"/>
      <c r="F32" s="183"/>
    </row>
    <row r="33" spans="1:6" x14ac:dyDescent="0.35">
      <c r="A33" s="148" t="s">
        <v>362</v>
      </c>
      <c r="B33" s="182" t="s">
        <v>210</v>
      </c>
      <c r="C33" s="148" t="s">
        <v>187</v>
      </c>
      <c r="D33" s="148">
        <v>1</v>
      </c>
      <c r="E33" s="148"/>
      <c r="F33" s="183"/>
    </row>
    <row r="34" spans="1:6" x14ac:dyDescent="0.35">
      <c r="A34" s="160"/>
      <c r="B34" s="167"/>
      <c r="C34" s="170"/>
      <c r="D34" s="189"/>
      <c r="E34" s="190"/>
      <c r="F34" s="183"/>
    </row>
    <row r="35" spans="1:6" ht="16" thickBot="1" x14ac:dyDescent="0.4">
      <c r="A35" s="144"/>
      <c r="B35" s="161" t="s">
        <v>354</v>
      </c>
      <c r="C35" s="150"/>
      <c r="D35" s="191"/>
      <c r="E35" s="191"/>
      <c r="F35" s="192">
        <f>SUM(F28:F33)</f>
        <v>0</v>
      </c>
    </row>
    <row r="36" spans="1:6" ht="16" thickTop="1" x14ac:dyDescent="0.35">
      <c r="A36" s="162"/>
      <c r="B36" s="161"/>
      <c r="C36" s="151"/>
      <c r="D36" s="154"/>
      <c r="E36" s="154"/>
      <c r="F36" s="193"/>
    </row>
    <row r="37" spans="1:6" x14ac:dyDescent="0.35">
      <c r="A37" s="241">
        <v>2.2999999999999998</v>
      </c>
      <c r="B37" s="242" t="s">
        <v>211</v>
      </c>
      <c r="C37" s="243"/>
      <c r="D37" s="244"/>
      <c r="E37" s="243"/>
      <c r="F37" s="243"/>
    </row>
    <row r="38" spans="1:6" ht="15.5" x14ac:dyDescent="0.35">
      <c r="A38" s="162"/>
      <c r="B38" s="161"/>
      <c r="C38" s="151"/>
      <c r="D38" s="154"/>
      <c r="E38" s="154"/>
      <c r="F38" s="195"/>
    </row>
    <row r="39" spans="1:6" ht="15.5" x14ac:dyDescent="0.35">
      <c r="A39" s="196" t="s">
        <v>363</v>
      </c>
      <c r="B39" s="197" t="s">
        <v>212</v>
      </c>
      <c r="C39" s="198" t="s">
        <v>185</v>
      </c>
      <c r="D39" s="198">
        <v>3</v>
      </c>
      <c r="E39" s="199"/>
      <c r="F39" s="200"/>
    </row>
    <row r="40" spans="1:6" ht="15.5" x14ac:dyDescent="0.35">
      <c r="A40" s="196" t="s">
        <v>364</v>
      </c>
      <c r="B40" s="184" t="s">
        <v>213</v>
      </c>
      <c r="C40" s="198" t="s">
        <v>185</v>
      </c>
      <c r="D40" s="148">
        <v>1</v>
      </c>
      <c r="E40" s="160"/>
      <c r="F40" s="200"/>
    </row>
    <row r="41" spans="1:6" ht="15.5" x14ac:dyDescent="0.35">
      <c r="A41" s="196" t="s">
        <v>365</v>
      </c>
      <c r="B41" s="184" t="s">
        <v>214</v>
      </c>
      <c r="C41" s="198" t="s">
        <v>185</v>
      </c>
      <c r="D41" s="148">
        <v>15</v>
      </c>
      <c r="E41" s="160"/>
      <c r="F41" s="200"/>
    </row>
    <row r="42" spans="1:6" ht="15.5" x14ac:dyDescent="0.35">
      <c r="A42" s="196" t="s">
        <v>366</v>
      </c>
      <c r="B42" s="184" t="s">
        <v>215</v>
      </c>
      <c r="C42" s="198" t="s">
        <v>185</v>
      </c>
      <c r="D42" s="148">
        <v>3</v>
      </c>
      <c r="E42" s="160"/>
      <c r="F42" s="200"/>
    </row>
    <row r="43" spans="1:6" ht="15.5" x14ac:dyDescent="0.35">
      <c r="A43" s="196" t="s">
        <v>367</v>
      </c>
      <c r="B43" s="184" t="s">
        <v>216</v>
      </c>
      <c r="C43" s="198" t="s">
        <v>185</v>
      </c>
      <c r="D43" s="148">
        <v>1</v>
      </c>
      <c r="E43" s="160"/>
      <c r="F43" s="200"/>
    </row>
    <row r="44" spans="1:6" ht="15.5" x14ac:dyDescent="0.35">
      <c r="A44" s="162"/>
      <c r="B44" s="161"/>
      <c r="C44" s="150"/>
      <c r="D44" s="191"/>
      <c r="E44" s="191"/>
      <c r="F44" s="201"/>
    </row>
    <row r="45" spans="1:6" ht="31.5" thickBot="1" x14ac:dyDescent="0.4">
      <c r="A45" s="162"/>
      <c r="B45" s="161" t="s">
        <v>355</v>
      </c>
      <c r="C45" s="150"/>
      <c r="D45" s="191"/>
      <c r="E45" s="191"/>
      <c r="F45" s="192">
        <f>SUM(F39:F44)</f>
        <v>0</v>
      </c>
    </row>
    <row r="46" spans="1:6" ht="16" thickTop="1" x14ac:dyDescent="0.35">
      <c r="A46" s="162"/>
      <c r="B46" s="161"/>
      <c r="C46" s="151"/>
      <c r="D46" s="154"/>
      <c r="E46" s="154"/>
      <c r="F46" s="193"/>
    </row>
    <row r="47" spans="1:6" x14ac:dyDescent="0.35">
      <c r="A47" s="241">
        <v>2.4</v>
      </c>
      <c r="B47" s="242" t="s">
        <v>217</v>
      </c>
      <c r="C47" s="243"/>
      <c r="D47" s="244"/>
      <c r="E47" s="243"/>
      <c r="F47" s="243"/>
    </row>
    <row r="48" spans="1:6" ht="15.5" x14ac:dyDescent="0.35">
      <c r="A48" s="196" t="s">
        <v>368</v>
      </c>
      <c r="B48" s="143" t="s">
        <v>218</v>
      </c>
      <c r="C48" s="198" t="s">
        <v>80</v>
      </c>
      <c r="D48" s="198">
        <v>1</v>
      </c>
      <c r="E48" s="198"/>
      <c r="F48" s="200"/>
    </row>
    <row r="49" spans="1:6" ht="15.5" x14ac:dyDescent="0.35">
      <c r="A49" s="196" t="s">
        <v>370</v>
      </c>
      <c r="B49" s="144" t="s">
        <v>219</v>
      </c>
      <c r="C49" s="148" t="s">
        <v>80</v>
      </c>
      <c r="D49" s="148">
        <v>1</v>
      </c>
      <c r="E49" s="148"/>
      <c r="F49" s="200"/>
    </row>
    <row r="50" spans="1:6" ht="15.5" x14ac:dyDescent="0.35">
      <c r="A50" s="196" t="s">
        <v>372</v>
      </c>
      <c r="B50" s="144" t="s">
        <v>220</v>
      </c>
      <c r="C50" s="148" t="s">
        <v>80</v>
      </c>
      <c r="D50" s="148">
        <v>10</v>
      </c>
      <c r="E50" s="148"/>
      <c r="F50" s="200"/>
    </row>
    <row r="51" spans="1:6" ht="15.5" x14ac:dyDescent="0.35">
      <c r="A51" s="196" t="s">
        <v>373</v>
      </c>
      <c r="B51" s="144" t="s">
        <v>221</v>
      </c>
      <c r="C51" s="148" t="s">
        <v>222</v>
      </c>
      <c r="D51" s="148">
        <v>10</v>
      </c>
      <c r="E51" s="148"/>
      <c r="F51" s="200"/>
    </row>
    <row r="52" spans="1:6" ht="15.5" x14ac:dyDescent="0.35">
      <c r="A52" s="196" t="s">
        <v>371</v>
      </c>
      <c r="B52" s="144" t="s">
        <v>223</v>
      </c>
      <c r="C52" s="148" t="s">
        <v>80</v>
      </c>
      <c r="D52" s="148">
        <v>2</v>
      </c>
      <c r="E52" s="148"/>
      <c r="F52" s="200"/>
    </row>
    <row r="53" spans="1:6" ht="15.5" x14ac:dyDescent="0.35">
      <c r="A53" s="196" t="s">
        <v>374</v>
      </c>
      <c r="B53" s="144" t="s">
        <v>224</v>
      </c>
      <c r="C53" s="148" t="s">
        <v>80</v>
      </c>
      <c r="D53" s="148">
        <v>5</v>
      </c>
      <c r="E53" s="148"/>
      <c r="F53" s="200"/>
    </row>
    <row r="54" spans="1:6" ht="15.5" x14ac:dyDescent="0.35">
      <c r="A54" s="196" t="s">
        <v>375</v>
      </c>
      <c r="B54" s="202" t="s">
        <v>225</v>
      </c>
      <c r="C54" s="203" t="s">
        <v>222</v>
      </c>
      <c r="D54" s="203">
        <v>3</v>
      </c>
      <c r="E54" s="203"/>
      <c r="F54" s="200"/>
    </row>
    <row r="55" spans="1:6" ht="15.5" x14ac:dyDescent="0.35">
      <c r="A55" s="196" t="s">
        <v>376</v>
      </c>
      <c r="B55" s="202" t="s">
        <v>226</v>
      </c>
      <c r="C55" s="203" t="s">
        <v>222</v>
      </c>
      <c r="D55" s="203">
        <v>3</v>
      </c>
      <c r="E55" s="203"/>
      <c r="F55" s="200"/>
    </row>
    <row r="56" spans="1:6" ht="15.5" x14ac:dyDescent="0.35">
      <c r="A56" s="196" t="s">
        <v>377</v>
      </c>
      <c r="B56" s="202" t="s">
        <v>227</v>
      </c>
      <c r="C56" s="203" t="s">
        <v>228</v>
      </c>
      <c r="D56" s="203">
        <v>3</v>
      </c>
      <c r="E56" s="203"/>
      <c r="F56" s="200"/>
    </row>
    <row r="57" spans="1:6" ht="15.5" x14ac:dyDescent="0.35">
      <c r="A57" s="196" t="s">
        <v>369</v>
      </c>
      <c r="B57" s="202" t="s">
        <v>229</v>
      </c>
      <c r="C57" s="203" t="s">
        <v>80</v>
      </c>
      <c r="D57" s="203">
        <v>50</v>
      </c>
      <c r="E57" s="203"/>
      <c r="F57" s="200"/>
    </row>
    <row r="58" spans="1:6" ht="15.5" x14ac:dyDescent="0.35">
      <c r="A58" s="196" t="s">
        <v>378</v>
      </c>
      <c r="B58" s="202" t="s">
        <v>230</v>
      </c>
      <c r="C58" s="203" t="s">
        <v>222</v>
      </c>
      <c r="D58" s="203">
        <v>3</v>
      </c>
      <c r="E58" s="203"/>
      <c r="F58" s="200"/>
    </row>
    <row r="59" spans="1:6" ht="15.5" x14ac:dyDescent="0.35">
      <c r="A59" s="196" t="s">
        <v>379</v>
      </c>
      <c r="B59" s="202" t="s">
        <v>231</v>
      </c>
      <c r="C59" s="203" t="s">
        <v>222</v>
      </c>
      <c r="D59" s="203">
        <v>5</v>
      </c>
      <c r="E59" s="203"/>
      <c r="F59" s="200"/>
    </row>
    <row r="60" spans="1:6" ht="15.5" x14ac:dyDescent="0.35">
      <c r="A60" s="196" t="s">
        <v>380</v>
      </c>
      <c r="B60" s="202" t="s">
        <v>232</v>
      </c>
      <c r="C60" s="203" t="s">
        <v>222</v>
      </c>
      <c r="D60" s="203">
        <v>5</v>
      </c>
      <c r="E60" s="203"/>
      <c r="F60" s="200"/>
    </row>
    <row r="61" spans="1:6" ht="15.5" x14ac:dyDescent="0.35">
      <c r="A61" s="196" t="s">
        <v>381</v>
      </c>
      <c r="B61" s="202" t="s">
        <v>233</v>
      </c>
      <c r="C61" s="203" t="s">
        <v>80</v>
      </c>
      <c r="D61" s="203">
        <v>24</v>
      </c>
      <c r="E61" s="203"/>
      <c r="F61" s="200"/>
    </row>
    <row r="62" spans="1:6" ht="15.5" x14ac:dyDescent="0.35">
      <c r="A62" s="196" t="s">
        <v>382</v>
      </c>
      <c r="B62" s="144" t="s">
        <v>234</v>
      </c>
      <c r="C62" s="148" t="s">
        <v>80</v>
      </c>
      <c r="D62" s="148">
        <v>1</v>
      </c>
      <c r="E62" s="148"/>
      <c r="F62" s="200"/>
    </row>
    <row r="63" spans="1:6" ht="15.5" x14ac:dyDescent="0.35">
      <c r="A63" s="196" t="s">
        <v>383</v>
      </c>
      <c r="B63" s="144" t="s">
        <v>235</v>
      </c>
      <c r="C63" s="148" t="s">
        <v>80</v>
      </c>
      <c r="D63" s="148">
        <v>3</v>
      </c>
      <c r="E63" s="148"/>
      <c r="F63" s="200"/>
    </row>
    <row r="64" spans="1:6" ht="15.5" x14ac:dyDescent="0.35">
      <c r="A64" s="196" t="s">
        <v>384</v>
      </c>
      <c r="B64" s="202" t="s">
        <v>236</v>
      </c>
      <c r="C64" s="203" t="s">
        <v>222</v>
      </c>
      <c r="D64" s="203">
        <v>3</v>
      </c>
      <c r="E64" s="203"/>
      <c r="F64" s="200"/>
    </row>
    <row r="65" spans="1:6" ht="15.5" x14ac:dyDescent="0.35">
      <c r="A65" s="194"/>
      <c r="B65" s="202"/>
      <c r="C65" s="204"/>
      <c r="D65" s="204"/>
      <c r="E65" s="204"/>
      <c r="F65" s="195"/>
    </row>
    <row r="66" spans="1:6" ht="15.5" x14ac:dyDescent="0.35">
      <c r="A66" s="194"/>
      <c r="B66" s="161" t="s">
        <v>356</v>
      </c>
      <c r="C66" s="204"/>
      <c r="D66" s="204"/>
      <c r="E66" s="204"/>
      <c r="F66" s="205">
        <f>SUM(F50:F64)</f>
        <v>0</v>
      </c>
    </row>
    <row r="67" spans="1:6" x14ac:dyDescent="0.35">
      <c r="A67" s="162"/>
      <c r="B67" s="144"/>
      <c r="C67" s="144"/>
      <c r="D67" s="144"/>
      <c r="E67" s="144"/>
      <c r="F67" s="206"/>
    </row>
    <row r="68" spans="1:6" ht="15" thickBot="1" x14ac:dyDescent="0.4">
      <c r="A68" s="162"/>
      <c r="B68" s="165" t="s">
        <v>397</v>
      </c>
      <c r="C68" s="144"/>
      <c r="D68" s="144"/>
      <c r="E68" s="144"/>
      <c r="F68" s="207">
        <f>F24+F35+F45+F66</f>
        <v>0</v>
      </c>
    </row>
    <row r="69" spans="1:6" ht="15" thickBot="1" x14ac:dyDescent="0.4">
      <c r="A69" s="163"/>
      <c r="B69" s="164"/>
      <c r="C69" s="164"/>
      <c r="D69" s="164"/>
      <c r="E69" s="164"/>
      <c r="F69" s="208"/>
    </row>
  </sheetData>
  <mergeCells count="1">
    <mergeCell ref="A1:F1"/>
  </mergeCells>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4" ma:contentTypeDescription="Crée un document." ma:contentTypeScope="" ma:versionID="ef77bbf48a88c8b5b05cf405b7096fa6">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b891511cb727cd90ebd6808326a31e47"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3:MediaServiceLocation" minOccurs="0"/>
                <xsd:element ref="ns2:_dlc_DocId" minOccurs="0"/>
                <xsd:element ref="ns2:_dlc_DocIdUrl" minOccurs="0"/>
                <xsd:element ref="ns2:_dlc_DocIdPersistI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d15093e1-66fa-41d8-9258-45e952501f68}"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Valeur d’ID de document" ma:description="Valeur de l’ID de document affecté à cet élément." ma:indexed="true" ma:internalName="_dlc_DocId" ma:readOnly="true">
      <xsd:simpleType>
        <xsd:restriction base="dms:Text"/>
      </xsd:simpleType>
    </xsd:element>
    <xsd:element name="_dlc_DocIdUrl" ma:index="2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_dlc_DocId xmlns="2913fec3-705f-401f-89fb-730e8cfe68e6">HQPROJET-1076109801-1691932</_dlc_DocId>
    <_dlc_DocIdUrl xmlns="2913fec3-705f-401f-89fb-730e8cfe68e6">
      <Url>https://acted.sharepoint.com/sites/HQ-Projets/_layouts/15/DocIdRedir.aspx?ID=HQPROJET-1076109801-1691932</Url>
      <Description>HQPROJET-1076109801-1691932</Description>
    </_dlc_DocIdUrl>
  </documentManagement>
</p:properties>
</file>

<file path=customXml/itemProps1.xml><?xml version="1.0" encoding="utf-8"?>
<ds:datastoreItem xmlns:ds="http://schemas.openxmlformats.org/officeDocument/2006/customXml" ds:itemID="{DF98E78B-15A8-454A-BEF9-23E6FFE00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fec3-705f-401f-89fb-730e8cfe68e6"/>
    <ds:schemaRef ds:uri="aae9d701-a4f8-4565-b163-c45775d0a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8F23DB-20DE-49B3-B869-0B580F3FF07D}">
  <ds:schemaRefs>
    <ds:schemaRef ds:uri="http://schemas.microsoft.com/sharepoint/events"/>
  </ds:schemaRefs>
</ds:datastoreItem>
</file>

<file path=customXml/itemProps3.xml><?xml version="1.0" encoding="utf-8"?>
<ds:datastoreItem xmlns:ds="http://schemas.openxmlformats.org/officeDocument/2006/customXml" ds:itemID="{8B68016C-1DF4-4813-9C97-4CE64521D216}">
  <ds:schemaRefs>
    <ds:schemaRef ds:uri="http://schemas.microsoft.com/sharepoint/v3/contenttype/forms"/>
  </ds:schemaRefs>
</ds:datastoreItem>
</file>

<file path=customXml/itemProps4.xml><?xml version="1.0" encoding="utf-8"?>
<ds:datastoreItem xmlns:ds="http://schemas.openxmlformats.org/officeDocument/2006/customXml" ds:itemID="{EC4E5BEB-C878-4343-8F03-C5B5B3A50A07}">
  <ds:schemaRefs>
    <ds:schemaRef ds:uri="http://schemas.microsoft.com/office/2006/metadata/properties"/>
    <ds:schemaRef ds:uri="http://schemas.microsoft.com/office/infopath/2007/PartnerControls"/>
    <ds:schemaRef ds:uri="aae9d701-a4f8-4565-b163-c45775d0aadf"/>
    <ds:schemaRef ds:uri="2913fec3-705f-401f-89fb-730e8cfe68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SUMMARY</vt:lpstr>
      <vt:lpstr>1. Businees Center BOQ</vt:lpstr>
      <vt:lpstr>2. Scaffolding External Works</vt:lpstr>
      <vt:lpstr>3. Health &amp; Safety_External wrk</vt:lpstr>
      <vt:lpstr>'1. Businees Center BOQ'!Zone_d_impression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Paul MARANDAS</cp:lastModifiedBy>
  <cp:lastPrinted>2023-07-21T09:58:14Z</cp:lastPrinted>
  <dcterms:created xsi:type="dcterms:W3CDTF">2023-01-18T06:19:36Z</dcterms:created>
  <dcterms:modified xsi:type="dcterms:W3CDTF">2023-07-25T06:14:18Z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y fmtid="{D5CDD505-2E9C-101B-9397-08002B2CF9AE}" pid="3" name="_dlc_DocIdItemGuid">
    <vt:lpwstr>b0086ff7-4e3e-4b1a-8377-cc15d70cdd22</vt:lpwstr>
  </property>
  <property fmtid="{D5CDD505-2E9C-101B-9397-08002B2CF9AE}" pid="4" name="MediaServiceImageTags">
    <vt:lpwstr/>
  </property>
</Properties>
</file>