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Nermin's Documents\Malteser South Sudan\Procurement\ITB\ITT 2021\Juba procurement 2021\PRF_JUB_2021_0196 for solarization\"/>
    </mc:Choice>
  </mc:AlternateContent>
  <xr:revisionPtr revIDLastSave="0" documentId="13_ncr:1_{3856AF1D-3861-4050-A138-84D888FAB441}" xr6:coauthVersionLast="47" xr6:coauthVersionMax="47" xr10:uidLastSave="{00000000-0000-0000-0000-000000000000}"/>
  <bookViews>
    <workbookView xWindow="-120" yWindow="-120" windowWidth="20730" windowHeight="11160" activeTab="1" xr2:uid="{00000000-000D-0000-FFFF-FFFF00000000}"/>
  </bookViews>
  <sheets>
    <sheet name="Giyada PS" sheetId="1" r:id="rId1"/>
    <sheet name="St. Kizito PS" sheetId="4"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4" l="1"/>
  <c r="F45" i="1"/>
  <c r="D59" i="1"/>
  <c r="D57" i="1"/>
  <c r="F57" i="1" s="1"/>
  <c r="F14" i="4" l="1"/>
  <c r="D35" i="4" l="1"/>
  <c r="F35" i="4" s="1"/>
  <c r="F36" i="4" s="1"/>
  <c r="D11" i="1"/>
  <c r="F11" i="1" s="1"/>
  <c r="D11" i="4"/>
  <c r="F11" i="4" s="1"/>
  <c r="F57" i="4"/>
  <c r="D56" i="4"/>
  <c r="F56" i="4" s="1"/>
  <c r="F55" i="4"/>
  <c r="F54" i="4"/>
  <c r="F53" i="4"/>
  <c r="F52" i="4"/>
  <c r="F51" i="4"/>
  <c r="F48" i="4"/>
  <c r="F49" i="4" s="1"/>
  <c r="F44" i="4"/>
  <c r="F43" i="4"/>
  <c r="F42" i="4"/>
  <c r="F41" i="4"/>
  <c r="F40" i="4"/>
  <c r="F39" i="4"/>
  <c r="F38" i="4"/>
  <c r="F32" i="4"/>
  <c r="F31" i="4"/>
  <c r="F30" i="4"/>
  <c r="F27" i="4"/>
  <c r="F26" i="4"/>
  <c r="F25" i="4"/>
  <c r="F22" i="4"/>
  <c r="F21" i="4"/>
  <c r="F20" i="4"/>
  <c r="F17" i="4"/>
  <c r="F16" i="4"/>
  <c r="F15" i="4"/>
  <c r="F10" i="4"/>
  <c r="F9" i="4"/>
  <c r="F6" i="4"/>
  <c r="F7" i="4" s="1"/>
  <c r="F28" i="4" l="1"/>
  <c r="F23" i="4"/>
  <c r="F33" i="4"/>
  <c r="F58" i="4"/>
  <c r="F18" i="4"/>
  <c r="F46" i="4"/>
  <c r="F12" i="4"/>
  <c r="F59" i="4" l="1"/>
  <c r="D58" i="1"/>
  <c r="F56" i="1"/>
  <c r="F46" i="1" l="1"/>
  <c r="D40" i="1"/>
  <c r="F49" i="1" l="1"/>
  <c r="F50" i="1" s="1"/>
  <c r="F44" i="1"/>
  <c r="F30" i="1" l="1"/>
  <c r="F21" i="1"/>
  <c r="F59" i="1" l="1"/>
  <c r="F58" i="1"/>
  <c r="F55" i="1"/>
  <c r="F54" i="1"/>
  <c r="F53" i="1"/>
  <c r="F52" i="1"/>
  <c r="F43" i="1"/>
  <c r="F42" i="1"/>
  <c r="F41" i="1"/>
  <c r="F40" i="1"/>
  <c r="F39" i="1"/>
  <c r="F38" i="1"/>
  <c r="F27" i="1"/>
  <c r="F26" i="1"/>
  <c r="F25" i="1"/>
  <c r="F28" i="1" s="1"/>
  <c r="F22" i="1"/>
  <c r="F20" i="1"/>
  <c r="F17" i="1"/>
  <c r="F16" i="1"/>
  <c r="F15" i="1"/>
  <c r="F14" i="1"/>
  <c r="F10" i="1"/>
  <c r="F9" i="1"/>
  <c r="F6" i="1"/>
  <c r="F7" i="1" s="1"/>
  <c r="F35" i="1"/>
  <c r="F36" i="1" s="1"/>
  <c r="F32" i="1"/>
  <c r="F31" i="1"/>
  <c r="F33" i="1" s="1"/>
  <c r="F47" i="1" l="1"/>
  <c r="F23" i="1"/>
  <c r="F60" i="1"/>
  <c r="F18" i="1"/>
  <c r="F12" i="1"/>
  <c r="F61" i="1" s="1"/>
</calcChain>
</file>

<file path=xl/sharedStrings.xml><?xml version="1.0" encoding="utf-8"?>
<sst xmlns="http://schemas.openxmlformats.org/spreadsheetml/2006/main" count="206" uniqueCount="94">
  <si>
    <t xml:space="preserve">Describtion </t>
  </si>
  <si>
    <t>Unit rate (USD)</t>
  </si>
  <si>
    <t>L-S</t>
  </si>
  <si>
    <t>Sq. m</t>
  </si>
  <si>
    <t>Grand Total</t>
  </si>
  <si>
    <t>Sub-Total 1</t>
  </si>
  <si>
    <t>Sub-Total 2</t>
  </si>
  <si>
    <t>Sub- Total 3</t>
  </si>
  <si>
    <t>Sub- Total 4</t>
  </si>
  <si>
    <t>Sub -Total 5</t>
  </si>
  <si>
    <t>Sub-Total 6</t>
  </si>
  <si>
    <t>Sub-Total 7</t>
  </si>
  <si>
    <t>Sub Total 10</t>
  </si>
  <si>
    <t>Amount  (USD)</t>
  </si>
  <si>
    <t>Cu-m</t>
  </si>
  <si>
    <t>Kg</t>
  </si>
  <si>
    <t>M</t>
  </si>
  <si>
    <t>pcs</t>
  </si>
  <si>
    <t>No</t>
  </si>
  <si>
    <t xml:space="preserve">Qantity </t>
  </si>
  <si>
    <t>Unit</t>
  </si>
  <si>
    <t>S/n</t>
  </si>
  <si>
    <t>Fabricate and Install a metal ladder to the tank top as specs</t>
  </si>
  <si>
    <t xml:space="preserve">Re-Cast plain 100mm concrete for the on corrider, Ramp  at both entry  </t>
  </si>
  <si>
    <t>Re-Desigining foot resting, drop hole and floor  per standard and rendering smooth cement mortar with red oxide on concrete floor (Smoothing).</t>
  </si>
  <si>
    <t xml:space="preserve">Extend the existing roof of  latrine to the curtain wall using hard timber of 2x4 rafter and 2x3 purline nailed at metalic wall plate </t>
  </si>
  <si>
    <t>Sub Total 8</t>
  </si>
  <si>
    <t>Sub Total 9</t>
  </si>
  <si>
    <t>Solar  and water pump installation</t>
  </si>
  <si>
    <t>Use elctical flate cable 4mm With Lightening arrester  from the solar panels to the water pump with all necessay requirements</t>
  </si>
  <si>
    <t>Installation of the Metallic  Structures and the Tank Segments</t>
  </si>
  <si>
    <t>Supply and place plastic water storage of 10,000 liters plastic water storage on the metal water  Tower with inlet, outlet, washout and overflow acess in the tank will be designed in supervision of the site engineer</t>
  </si>
  <si>
    <t xml:space="preserve">Install a set of dia. 18mm anchor bolts (4pcs) and a metal plate (35x35cm &amp; 8 mm thick) accurately in position for the steel tower columns complete with all its necessary accessories </t>
  </si>
  <si>
    <t xml:space="preserve">Site preparation, setting out , cleaning mobilization and demolization </t>
  </si>
  <si>
    <t xml:space="preserve">Earth works </t>
  </si>
  <si>
    <t xml:space="preserve">Concrete, rebar and construction works </t>
  </si>
  <si>
    <t xml:space="preserve">Piping, Water distribution network, well cover, Valves and taps </t>
  </si>
  <si>
    <t xml:space="preserve">Supply and install a solar panel of 335 watts welded on (40x40x2mm)angle bar  on the top of the water tank and one independent  security solar light 35 watts </t>
  </si>
  <si>
    <t xml:space="preserve">Fabricate and paint and plotted in concrete an angle bar of (50x50x4mm) at the hieght of 2.0m@2c'c  V- shape at the top and sheltered with chain link wire and an entry gate of 1.0m single shutter using Hollow section metal of 9No.40x40x4mm and considering barbed wire on top including all necessary requirements pad locks in and outside </t>
  </si>
  <si>
    <t xml:space="preserve">Construct 200mm  brick wall for the excavated foundations, Walls, ramp, washing facilities and a sink at MHM room  in well burnt clay bricks bedded and jointed 1:4 cement sand mortar </t>
  </si>
  <si>
    <t xml:space="preserve">Extending roof of the latrine with corrugated iron sheet G28 nailed at  a metal of 30x30x1.2mm as purline and 40x40x2mm as rafter and 100x100x4mm as pole including fabrication,installation and painting </t>
  </si>
  <si>
    <t xml:space="preserve">Fabricate, paint and install hollow section metal of 30x30x1.2 mm at the spacing of 100m c/c above the curtain wall as showing in the drawing </t>
  </si>
  <si>
    <t>Pre- construction, survey, and cleaning of the top soil 20 cm depth</t>
  </si>
  <si>
    <t>Backfill and well compact with marrum  around all foundations, footings, Handwashing facilities  and drinking water points</t>
  </si>
  <si>
    <t>Mounting,fabrication and Painting  of Metal members for  Water Tower. Refer  and follow Teachnical Specification, Scope of work  and approved work Drawings</t>
  </si>
  <si>
    <t xml:space="preserve">Fencing for the Water Tower and Water Collection Points </t>
  </si>
  <si>
    <t xml:space="preserve">Repair the broken doors of the existing latrine blocks </t>
  </si>
  <si>
    <t>Reinforced concrete for  footing, short column and plateform of the WCP and Handwashing facilities in @ mixed ratio  M20   filled in the form works  and vibrated around rod reinforcement including all the formwork</t>
  </si>
  <si>
    <t>Use a high tensile steel bars (12mm and 8mm) including cutting bending tying,hooking and fixing. 32No.Y12@15cm c'c for basement and cloumn reinforcement bar 8NoY12@13cm c'c per column</t>
  </si>
  <si>
    <t xml:space="preserve">Dismentle the existing hand pump and assembly using ground fos submersible  pump SQF 3A- 10 capacity well head protection, and pump controller cu- 200 in metallic box with padlock  including all necessay requirements as such sensor for water control </t>
  </si>
  <si>
    <t xml:space="preserve">Construction Hand washing facility with at shelter, Water Collection  Plateform, Grease trape and 2 two Soakway pits </t>
  </si>
  <si>
    <t>Cast a concrete @ mixed ratio of M20 at handwashing facility, water collections ponits and grease trap</t>
  </si>
  <si>
    <t>Cast 100mm  reinforced concrete of M15 mix for  top slab of hand washing facility,metalic angle bar for manhole, for grease trap the manhole is supported with an angle bar and WCP taps  including formworks</t>
  </si>
  <si>
    <t>13mm thick  cement sand (1:4) plaster interior wall handwashing facilities , Manholes, water plateform rendered in cement mortar</t>
  </si>
  <si>
    <t>Tiling  walls for hand washing facility, WCP floor and wall  and MHM room upto window level, @cement sand  1:4 ratio where all edges are supported by tile trims.</t>
  </si>
  <si>
    <t xml:space="preserve">Supply and installing of metal doors including fabrication and painting; in square (20X20) and rectangular hollow section metal with proper  in and out locking system including  big size 2 padlocks </t>
  </si>
  <si>
    <t xml:space="preserve">Use UPVC pipe of 3/4'' connected to 8 taps on GI Pipe  for handwashing facilities and 4 taps with each WCP and Handwashing facility 1 control flage valve for  with GI pipe fabricated  metal of  on the wall, waste water is directed  to soak away pit via grease trap </t>
  </si>
  <si>
    <t xml:space="preserve">Supply and installation of (HDPE flexible) PE 100 pipe OD63 PN10 wall thickness 5.8mm as a riser from the pump to surface including all necessary fittings with consideration of turdity is less than 5 </t>
  </si>
  <si>
    <t xml:space="preserve">Supply  and installation of UPVC pipe  (2.0)as a riser(column)from the ground surface to eleveted water Storage Tank including all necessary fittings for inlet and outlet such as water flow meter, and well cover </t>
  </si>
  <si>
    <t>Supply and installation of (HDPE flexible) PE 100 pipe OD63 PN10 wall thicks 3mm (1.0)as main distribution line with a value at the  joint which leads to the  three community water point  and washout access  and other neccessay requirements at an adverage depth of 50cm</t>
  </si>
  <si>
    <t xml:space="preserve">BOQ For Upgrading borehole handpump, construction of hand washing facility and Water Collection Points and latrine manner maintenace work at Giyada primary School- Kator Town Block Council </t>
  </si>
  <si>
    <t xml:space="preserve">Supply and level a coarse aggregate at the floor of the water tower with a thickness of 15 cm </t>
  </si>
  <si>
    <t xml:space="preserve">Cast a concrete M15  for the footing base,Short column(40x40cm), beam(35X25), floor slab at (15cm thickness) for the water tower,Water Collection Point (WCP) and its floor (10cm thickness), Handwashing facilities  and at the bottom of the chain link fence 40x30cm   including all the formworks </t>
  </si>
  <si>
    <t>Pre- construction, survey, and cleaning of the top soil 20cm depth</t>
  </si>
  <si>
    <t>Excavate in ordinary soil for foundation footings adv. Depth of 2.0m  and pipelines at adv.depth of 0.5m.</t>
  </si>
  <si>
    <t>set</t>
  </si>
  <si>
    <t xml:space="preserve">Install a set of dia. 18mm anchor bolts (4pcs) casted in concrete and a metal plate (35x35cm &amp; 8mm thick) accurately in position for the steel tower columns complete with all its necessary accessories </t>
  </si>
  <si>
    <t>Excavate in ordinary soil for a strip foundation of Handwashing facility and ramp, WCPs, Soak way pit and a grease trap</t>
  </si>
  <si>
    <t>Excavate in ordinary soil for foundationf footings adv. Depth of 2.0m  and pipelines at adv.depth of 0.5m.</t>
  </si>
  <si>
    <t>Excavate in ordinary soil  a strip foundation of Handwashing facility and ramp, WCPS, Soak way pit and a grease trap</t>
  </si>
  <si>
    <t xml:space="preserve">Supply  and installation of UPVC pipe  (2.0)as a riser(column)from the ground surface to eleveted water Storage Tank including all necessary fittings for inlet and outlet such as water flow meter and well cover </t>
  </si>
  <si>
    <t xml:space="preserve">Repair the existing  doors of the latrine block </t>
  </si>
  <si>
    <t xml:space="preserve">Rought cast plastering for the exterior wall of all the three latrine blocks </t>
  </si>
  <si>
    <t>BOQ For Upgrading borehole handpump, construction of hand washing facility and Water Collection Points  withdrainage system and1 block of latrine manner maintenace work at St. Kizito PHCC- Munuki Town Block Council</t>
  </si>
  <si>
    <t>Important Note</t>
  </si>
  <si>
    <t>Rehabilitation of 1 block of latrine at School</t>
  </si>
  <si>
    <t>Construction of 2 Water Collection Points for PHCC and near by (St. Kizito School) each with its grease trap and soakaways</t>
  </si>
  <si>
    <t xml:space="preserve">Construction of Hand washing facility at school with its grease trap and hand washing facility </t>
  </si>
  <si>
    <t>Solarising 1 well at the PHCC  with water Tower and extends the water pipeline to the school</t>
  </si>
  <si>
    <t xml:space="preserve">Rehabilitation of 3 block of latrine at School for Kindergade, Girls, and Boys </t>
  </si>
  <si>
    <t>Solarising 1 well at the center of the school  with water Tower and extends the water pipeline to the each of the schools and community taps</t>
  </si>
  <si>
    <t>Construction of 4 Water Collection Points  each with  well fence and has its grease trap and soakaways</t>
  </si>
  <si>
    <t xml:space="preserve">Construction of Hand washing facility at 3 schools with its grease trap and hand washing facility </t>
  </si>
  <si>
    <t>Manner Maintance Work at the 3 latrine blocks</t>
  </si>
  <si>
    <t>no</t>
  </si>
  <si>
    <t xml:space="preserve">provide a fence at the hand washing facilities ue 40x40x2mm hollow section metall at the spacing of 0.1c/c and a door on 2.0x 1.0 using with in and out locking system at the handwashing facilities </t>
  </si>
  <si>
    <t xml:space="preserve">Plumping works for Hand Washing Facility and  four  Water collection points </t>
  </si>
  <si>
    <t xml:space="preserve">Construction Hand washing facility with a shelter, Water Collection  Plateform, Grease trape and  Soakway pits </t>
  </si>
  <si>
    <t>backfill the soakaways excavated pits with a suitable materials, place a pvc material and properly covered</t>
  </si>
  <si>
    <t>Manner Maintance Work for 1 block latrine at the School</t>
  </si>
  <si>
    <t>Plumping works for 2 Hand Washing Facility  and 2 Water Collection  point</t>
  </si>
  <si>
    <t>Backfill the soakaways excavated pits with a suitable materials, place a pvc material and properly covered</t>
  </si>
  <si>
    <r>
      <rPr>
        <b/>
        <i/>
        <sz val="12"/>
        <color theme="1"/>
        <rFont val="Times New Roman"/>
        <family val="1"/>
      </rPr>
      <t xml:space="preserve">Re- Painting  and Fixing cracks </t>
    </r>
    <r>
      <rPr>
        <sz val="12"/>
        <color theme="1"/>
        <rFont val="Times New Roman"/>
        <family val="1"/>
      </rPr>
      <t xml:space="preserve">                                                                                                                                                         Prepare surface smooth with white cement , apply primer coats and three coats of plastic emulsion paint to exterior and interior walls.</t>
    </r>
  </si>
  <si>
    <r>
      <rPr>
        <b/>
        <i/>
        <sz val="11"/>
        <color theme="1"/>
        <rFont val="Times New Roman"/>
        <family val="1"/>
      </rPr>
      <t xml:space="preserve">Re- Painting  and Fixing cracks </t>
    </r>
    <r>
      <rPr>
        <sz val="11"/>
        <color theme="1"/>
        <rFont val="Times New Roman"/>
        <family val="1"/>
      </rPr>
      <t xml:space="preserve">                                                                                                                                                         Prepare surface smooth with white cement , apply primer coats and three coats of plastic emulsion paint to exterior and interior walls.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</si>
</sst>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Narrow"/>
      <family val="2"/>
    </font>
    <font>
      <sz val="12"/>
      <color theme="1"/>
      <name val="Times New Roman"/>
      <family val="1"/>
    </font>
    <font>
      <b/>
      <sz val="12"/>
      <color theme="1"/>
      <name val="Times New Roman"/>
      <family val="1"/>
    </font>
    <font>
      <sz val="12"/>
      <name val="Times New Roman"/>
      <family val="1"/>
    </font>
    <font>
      <b/>
      <i/>
      <sz val="12"/>
      <color theme="1"/>
      <name val="Times New Roman"/>
      <family val="1"/>
    </font>
    <font>
      <i/>
      <sz val="12"/>
      <color theme="1"/>
      <name val="Times New Roman"/>
      <family val="1"/>
    </font>
    <font>
      <b/>
      <u/>
      <sz val="12"/>
      <color theme="1"/>
      <name val="Times New Roman"/>
      <family val="1"/>
    </font>
    <font>
      <sz val="11"/>
      <color theme="1"/>
      <name val="Times New Roman"/>
      <family val="1"/>
    </font>
    <font>
      <b/>
      <sz val="11"/>
      <color theme="1"/>
      <name val="Times New Roman"/>
      <family val="1"/>
    </font>
    <font>
      <b/>
      <sz val="11.5"/>
      <color theme="1"/>
      <name val="Times New Roman"/>
      <family val="1"/>
    </font>
    <font>
      <sz val="11"/>
      <name val="Times New Roman"/>
      <family val="1"/>
    </font>
    <font>
      <b/>
      <sz val="11"/>
      <name val="Times New Roman"/>
      <family val="1"/>
    </font>
    <font>
      <b/>
      <i/>
      <sz val="11"/>
      <color theme="1"/>
      <name val="Times New Roman"/>
      <family val="1"/>
    </font>
    <font>
      <b/>
      <u/>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auto="1"/>
      </left>
      <right style="hair">
        <color auto="1"/>
      </right>
      <top style="hair">
        <color auto="1"/>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1" fillId="0" borderId="0" xfId="0" applyFont="1" applyAlignment="1">
      <alignment horizontal="center" vertical="center"/>
    </xf>
    <xf numFmtId="2" fontId="1" fillId="0" borderId="0" xfId="0" applyNumberFormat="1" applyFont="1" applyAlignment="1">
      <alignment horizontal="center" vertical="center"/>
    </xf>
    <xf numFmtId="0" fontId="1"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2" fontId="2"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4" xfId="0" applyFont="1" applyBorder="1" applyAlignment="1">
      <alignment vertical="center"/>
    </xf>
    <xf numFmtId="0" fontId="2" fillId="0" borderId="0" xfId="0" applyFont="1" applyBorder="1" applyAlignment="1">
      <alignment vertical="center"/>
    </xf>
    <xf numFmtId="0" fontId="2" fillId="2" borderId="4" xfId="0" applyFont="1" applyFill="1" applyBorder="1" applyAlignment="1">
      <alignment vertical="top" wrapText="1"/>
    </xf>
    <xf numFmtId="0" fontId="2" fillId="0" borderId="5" xfId="0" applyFont="1" applyBorder="1" applyAlignment="1">
      <alignment vertical="center"/>
    </xf>
    <xf numFmtId="2" fontId="6" fillId="0" borderId="0" xfId="0" applyNumberFormat="1" applyFont="1" applyAlignment="1">
      <alignment horizontal="center" vertical="center"/>
    </xf>
    <xf numFmtId="0" fontId="2" fillId="0" borderId="0" xfId="0" applyFont="1" applyBorder="1" applyAlignment="1">
      <alignment horizontal="center" vertical="center"/>
    </xf>
    <xf numFmtId="2" fontId="3" fillId="3" borderId="1" xfId="0" applyNumberFormat="1" applyFont="1" applyFill="1" applyBorder="1" applyAlignment="1">
      <alignment horizontal="center" vertical="center" wrapText="1"/>
    </xf>
    <xf numFmtId="2" fontId="3" fillId="0" borderId="3" xfId="0" applyNumberFormat="1" applyFont="1" applyBorder="1" applyAlignment="1">
      <alignment horizontal="center" vertical="top" wrapText="1"/>
    </xf>
    <xf numFmtId="0" fontId="3" fillId="2" borderId="1" xfId="0"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4" xfId="0" applyFont="1" applyBorder="1" applyAlignment="1">
      <alignment vertical="top" wrapText="1"/>
    </xf>
    <xf numFmtId="2" fontId="2" fillId="0" borderId="1" xfId="0" applyNumberFormat="1" applyFont="1" applyBorder="1" applyAlignment="1">
      <alignment horizontal="center" vertical="top" wrapText="1"/>
    </xf>
    <xf numFmtId="2" fontId="2" fillId="3" borderId="3" xfId="0" applyNumberFormat="1" applyFont="1" applyFill="1" applyBorder="1" applyAlignment="1">
      <alignment horizontal="center" vertical="top" wrapText="1"/>
    </xf>
    <xf numFmtId="0" fontId="3" fillId="3" borderId="4"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1" xfId="0" applyFont="1" applyFill="1" applyBorder="1" applyAlignment="1">
      <alignment vertical="top" wrapText="1"/>
    </xf>
    <xf numFmtId="0" fontId="3" fillId="3" borderId="1" xfId="0" applyFont="1" applyFill="1" applyBorder="1" applyAlignment="1">
      <alignment vertical="top" wrapText="1"/>
    </xf>
    <xf numFmtId="2" fontId="3" fillId="0" borderId="6" xfId="0" applyNumberFormat="1" applyFont="1" applyBorder="1" applyAlignment="1">
      <alignment horizontal="center" vertical="top" wrapText="1"/>
    </xf>
    <xf numFmtId="0" fontId="3" fillId="0" borderId="8"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1" xfId="0" applyFont="1" applyBorder="1" applyAlignment="1">
      <alignment vertical="top" wrapText="1"/>
    </xf>
    <xf numFmtId="2"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2" fontId="3" fillId="3" borderId="3"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2" fontId="3" fillId="0" borderId="1" xfId="0" applyNumberFormat="1" applyFont="1" applyBorder="1" applyAlignment="1">
      <alignment horizontal="center" vertical="top" wrapText="1"/>
    </xf>
    <xf numFmtId="0" fontId="3" fillId="0" borderId="4" xfId="0" applyFont="1" applyBorder="1" applyAlignment="1">
      <alignment vertical="top" wrapText="1"/>
    </xf>
    <xf numFmtId="2" fontId="2" fillId="2" borderId="2" xfId="0" applyNumberFormat="1" applyFont="1" applyFill="1" applyBorder="1" applyAlignment="1">
      <alignment horizontal="center" vertical="top" wrapText="1"/>
    </xf>
    <xf numFmtId="0" fontId="2" fillId="2" borderId="8" xfId="0" applyFont="1" applyFill="1" applyBorder="1" applyAlignment="1">
      <alignment vertical="top" wrapText="1"/>
    </xf>
    <xf numFmtId="0" fontId="2" fillId="2" borderId="10" xfId="0" applyFont="1" applyFill="1" applyBorder="1" applyAlignment="1">
      <alignment horizontal="center" vertical="top" wrapText="1"/>
    </xf>
    <xf numFmtId="0" fontId="2" fillId="2" borderId="10" xfId="0" applyFont="1" applyFill="1" applyBorder="1" applyAlignment="1">
      <alignment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3" fillId="0" borderId="9" xfId="0" applyFont="1" applyFill="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2" borderId="6" xfId="0" applyFont="1" applyFill="1" applyBorder="1" applyAlignment="1">
      <alignment vertical="top" wrapText="1"/>
    </xf>
    <xf numFmtId="0" fontId="3" fillId="0" borderId="8" xfId="0" applyFont="1" applyFill="1" applyBorder="1" applyAlignment="1">
      <alignment vertical="top" wrapText="1"/>
    </xf>
    <xf numFmtId="0" fontId="3" fillId="2" borderId="4" xfId="0" applyFont="1" applyFill="1" applyBorder="1" applyAlignment="1">
      <alignment vertical="top" wrapText="1"/>
    </xf>
    <xf numFmtId="0" fontId="2" fillId="2" borderId="9" xfId="0" applyFont="1" applyFill="1" applyBorder="1" applyAlignment="1">
      <alignment vertical="top" wrapText="1"/>
    </xf>
    <xf numFmtId="0" fontId="2" fillId="0" borderId="6" xfId="0" applyFont="1" applyBorder="1" applyAlignment="1">
      <alignment vertical="top" wrapText="1"/>
    </xf>
    <xf numFmtId="0" fontId="2" fillId="0" borderId="9" xfId="0" applyFont="1" applyFill="1" applyBorder="1" applyAlignment="1">
      <alignment horizontal="left" vertical="top" wrapText="1"/>
    </xf>
    <xf numFmtId="2" fontId="2" fillId="0" borderId="3" xfId="0" applyNumberFormat="1" applyFont="1" applyBorder="1" applyAlignment="1">
      <alignment horizontal="center" vertical="top" wrapText="1"/>
    </xf>
    <xf numFmtId="0" fontId="2" fillId="0" borderId="9" xfId="0" applyFont="1" applyFill="1" applyBorder="1" applyAlignment="1">
      <alignment vertical="top" wrapText="1"/>
    </xf>
    <xf numFmtId="0" fontId="4" fillId="0" borderId="9" xfId="0" applyFont="1" applyFill="1" applyBorder="1" applyAlignment="1">
      <alignment vertical="top" wrapText="1"/>
    </xf>
    <xf numFmtId="0" fontId="3" fillId="3" borderId="2" xfId="0" applyFont="1" applyFill="1" applyBorder="1" applyAlignment="1">
      <alignment horizontal="center" vertical="top" wrapText="1"/>
    </xf>
    <xf numFmtId="0" fontId="3" fillId="3" borderId="2" xfId="0" applyFont="1" applyFill="1" applyBorder="1" applyAlignment="1">
      <alignment vertical="top" wrapText="1"/>
    </xf>
    <xf numFmtId="0" fontId="3" fillId="0" borderId="4" xfId="0" applyFont="1" applyFill="1" applyBorder="1" applyAlignment="1">
      <alignment vertical="top" wrapText="1"/>
    </xf>
    <xf numFmtId="0" fontId="3" fillId="0" borderId="1" xfId="0" applyFont="1" applyBorder="1" applyAlignment="1">
      <alignment vertical="top" wrapText="1"/>
    </xf>
    <xf numFmtId="2" fontId="2" fillId="2" borderId="7" xfId="0" applyNumberFormat="1" applyFont="1" applyFill="1" applyBorder="1" applyAlignment="1">
      <alignment horizontal="center" vertical="top" wrapText="1"/>
    </xf>
    <xf numFmtId="2" fontId="2" fillId="2" borderId="3" xfId="0" applyNumberFormat="1"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3" fillId="3" borderId="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7" fillId="0" borderId="0" xfId="0" applyFont="1" applyAlignment="1">
      <alignment vertical="center"/>
    </xf>
    <xf numFmtId="0" fontId="2" fillId="0" borderId="0" xfId="0" applyFont="1" applyFill="1" applyBorder="1" applyAlignment="1">
      <alignment horizontal="center" vertical="center"/>
    </xf>
    <xf numFmtId="0" fontId="8" fillId="0" borderId="0" xfId="0" applyFont="1" applyAlignment="1">
      <alignment vertical="top"/>
    </xf>
    <xf numFmtId="0" fontId="8" fillId="0" borderId="0" xfId="0" applyFont="1" applyBorder="1" applyAlignment="1">
      <alignment vertical="top"/>
    </xf>
    <xf numFmtId="0" fontId="14" fillId="0" borderId="0" xfId="0" applyFont="1" applyAlignment="1">
      <alignment vertical="top"/>
    </xf>
    <xf numFmtId="2" fontId="8" fillId="0" borderId="0" xfId="0" applyNumberFormat="1" applyFont="1" applyAlignment="1">
      <alignment horizontal="center" vertical="top"/>
    </xf>
    <xf numFmtId="0" fontId="8" fillId="0" borderId="0" xfId="0" applyFont="1" applyFill="1" applyBorder="1" applyAlignment="1">
      <alignment vertical="top" wrapText="1"/>
    </xf>
    <xf numFmtId="0" fontId="8" fillId="0" borderId="0" xfId="0" applyFont="1" applyAlignment="1">
      <alignment vertical="top" wrapText="1"/>
    </xf>
    <xf numFmtId="0" fontId="9" fillId="3" borderId="12" xfId="0" applyFont="1" applyFill="1" applyBorder="1" applyAlignment="1">
      <alignment vertical="top"/>
    </xf>
    <xf numFmtId="0" fontId="9" fillId="3" borderId="12" xfId="0" applyFont="1" applyFill="1" applyBorder="1" applyAlignment="1">
      <alignment vertical="top" wrapText="1"/>
    </xf>
    <xf numFmtId="0" fontId="10" fillId="2" borderId="12" xfId="0" applyFont="1" applyFill="1" applyBorder="1" applyAlignment="1">
      <alignment vertical="top" wrapText="1"/>
    </xf>
    <xf numFmtId="0" fontId="8" fillId="2" borderId="12" xfId="0" applyFont="1" applyFill="1" applyBorder="1" applyAlignment="1">
      <alignment vertical="top"/>
    </xf>
    <xf numFmtId="0" fontId="8" fillId="3" borderId="12" xfId="0" applyFont="1" applyFill="1" applyBorder="1" applyAlignment="1">
      <alignment vertical="top"/>
    </xf>
    <xf numFmtId="0" fontId="10" fillId="2" borderId="12" xfId="0" applyFont="1" applyFill="1" applyBorder="1" applyAlignment="1">
      <alignment vertical="top"/>
    </xf>
    <xf numFmtId="0" fontId="8" fillId="2" borderId="12" xfId="0" applyFont="1" applyFill="1" applyBorder="1" applyAlignment="1">
      <alignment vertical="top" wrapText="1"/>
    </xf>
    <xf numFmtId="0" fontId="10" fillId="0" borderId="12" xfId="0" applyFont="1" applyBorder="1" applyAlignment="1">
      <alignment vertical="top"/>
    </xf>
    <xf numFmtId="0" fontId="8" fillId="0" borderId="12" xfId="0" applyFont="1" applyBorder="1" applyAlignment="1">
      <alignment vertical="top"/>
    </xf>
    <xf numFmtId="0" fontId="8" fillId="0" borderId="12" xfId="0" applyFont="1" applyBorder="1" applyAlignment="1">
      <alignment vertical="top" wrapText="1"/>
    </xf>
    <xf numFmtId="0" fontId="8" fillId="0" borderId="12" xfId="0" applyFont="1" applyFill="1" applyBorder="1" applyAlignment="1">
      <alignment vertical="top" wrapText="1"/>
    </xf>
    <xf numFmtId="0" fontId="9" fillId="0" borderId="12" xfId="0" applyFont="1" applyFill="1" applyBorder="1" applyAlignment="1">
      <alignment vertical="top" wrapText="1"/>
    </xf>
    <xf numFmtId="0" fontId="9" fillId="0" borderId="12" xfId="0" applyFont="1" applyBorder="1" applyAlignment="1">
      <alignment vertical="top"/>
    </xf>
    <xf numFmtId="0" fontId="9" fillId="2" borderId="12" xfId="0" applyFont="1" applyFill="1" applyBorder="1" applyAlignment="1">
      <alignment vertical="top" wrapText="1"/>
    </xf>
    <xf numFmtId="0" fontId="8" fillId="0" borderId="12" xfId="0" applyFont="1" applyFill="1" applyBorder="1" applyAlignment="1">
      <alignment vertical="top"/>
    </xf>
    <xf numFmtId="0" fontId="11" fillId="0" borderId="12" xfId="0" applyFont="1" applyFill="1" applyBorder="1" applyAlignment="1">
      <alignment vertical="top" wrapText="1"/>
    </xf>
    <xf numFmtId="2" fontId="9" fillId="0" borderId="12" xfId="0" applyNumberFormat="1" applyFont="1" applyBorder="1" applyAlignment="1">
      <alignment horizontal="center" vertical="top"/>
    </xf>
    <xf numFmtId="0" fontId="12" fillId="0" borderId="12" xfId="0" applyFont="1" applyBorder="1" applyAlignment="1">
      <alignment vertical="top"/>
    </xf>
    <xf numFmtId="2" fontId="8" fillId="0" borderId="12" xfId="0" applyNumberFormat="1" applyFont="1" applyBorder="1" applyAlignment="1">
      <alignment horizontal="center" vertical="top"/>
    </xf>
    <xf numFmtId="2" fontId="9" fillId="3" borderId="12" xfId="0" applyNumberFormat="1" applyFont="1" applyFill="1" applyBorder="1" applyAlignment="1">
      <alignment horizontal="center" vertical="top"/>
    </xf>
    <xf numFmtId="2" fontId="9" fillId="2" borderId="12" xfId="0" applyNumberFormat="1" applyFont="1" applyFill="1" applyBorder="1" applyAlignment="1">
      <alignment horizontal="center" vertical="top"/>
    </xf>
    <xf numFmtId="2" fontId="8" fillId="2" borderId="12" xfId="0" applyNumberFormat="1" applyFont="1" applyFill="1" applyBorder="1" applyAlignment="1">
      <alignment horizontal="center" vertical="top"/>
    </xf>
    <xf numFmtId="2" fontId="8" fillId="3" borderId="12" xfId="0" applyNumberFormat="1" applyFont="1" applyFill="1" applyBorder="1" applyAlignment="1">
      <alignment horizontal="center" vertical="top"/>
    </xf>
    <xf numFmtId="2" fontId="9" fillId="3" borderId="12" xfId="0"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3" borderId="12" xfId="0" applyFont="1" applyFill="1" applyBorder="1" applyAlignment="1">
      <alignment horizontal="center" vertical="center" wrapText="1"/>
    </xf>
    <xf numFmtId="0" fontId="9" fillId="3" borderId="12" xfId="0" applyFont="1" applyFill="1" applyBorder="1" applyAlignment="1">
      <alignment vertical="top"/>
    </xf>
    <xf numFmtId="0" fontId="2" fillId="0" borderId="0" xfId="0" applyFont="1" applyAlignment="1">
      <alignment horizontal="left" vertical="center" wrapText="1"/>
    </xf>
    <xf numFmtId="0" fontId="8"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67"/>
  <sheetViews>
    <sheetView zoomScaleNormal="100" workbookViewId="0">
      <selection activeCell="B9" sqref="B9"/>
    </sheetView>
  </sheetViews>
  <sheetFormatPr defaultColWidth="8.85546875" defaultRowHeight="21.75" customHeight="1" x14ac:dyDescent="0.25"/>
  <cols>
    <col min="1" max="1" width="7" style="2" customWidth="1"/>
    <col min="2" max="2" width="78.7109375" style="4" customWidth="1"/>
    <col min="3" max="3" width="9.85546875" style="1" customWidth="1"/>
    <col min="4" max="5" width="10.7109375" style="3" customWidth="1"/>
    <col min="6" max="6" width="11" style="3" customWidth="1"/>
    <col min="7" max="16384" width="8.85546875" style="4"/>
  </cols>
  <sheetData>
    <row r="2" spans="1:8" ht="33.75" customHeight="1" x14ac:dyDescent="0.25">
      <c r="A2" s="77"/>
      <c r="B2" s="108" t="s">
        <v>60</v>
      </c>
      <c r="C2" s="108"/>
      <c r="D2" s="108"/>
      <c r="E2" s="108"/>
      <c r="F2" s="108"/>
    </row>
    <row r="3" spans="1:8" ht="15.75" customHeight="1" x14ac:dyDescent="0.25">
      <c r="A3" s="77"/>
      <c r="B3" s="74"/>
      <c r="C3" s="74"/>
      <c r="D3" s="74"/>
      <c r="E3" s="74"/>
      <c r="F3" s="74"/>
    </row>
    <row r="4" spans="1:8" ht="30.75" customHeight="1" x14ac:dyDescent="0.25">
      <c r="A4" s="103" t="s">
        <v>21</v>
      </c>
      <c r="B4" s="104" t="s">
        <v>0</v>
      </c>
      <c r="C4" s="104" t="s">
        <v>20</v>
      </c>
      <c r="D4" s="104" t="s">
        <v>19</v>
      </c>
      <c r="E4" s="105" t="s">
        <v>1</v>
      </c>
      <c r="F4" s="105" t="s">
        <v>13</v>
      </c>
      <c r="G4" s="5"/>
      <c r="H4" s="5"/>
    </row>
    <row r="5" spans="1:8" ht="15" x14ac:dyDescent="0.25">
      <c r="A5" s="100">
        <v>1</v>
      </c>
      <c r="B5" s="82" t="s">
        <v>33</v>
      </c>
      <c r="C5" s="83"/>
      <c r="D5" s="83"/>
      <c r="E5" s="83"/>
      <c r="F5" s="83"/>
    </row>
    <row r="6" spans="1:8" ht="15" x14ac:dyDescent="0.25">
      <c r="A6" s="101">
        <v>1.01</v>
      </c>
      <c r="B6" s="83" t="s">
        <v>42</v>
      </c>
      <c r="C6" s="83" t="s">
        <v>2</v>
      </c>
      <c r="D6" s="83">
        <v>1</v>
      </c>
      <c r="E6" s="83">
        <v>0</v>
      </c>
      <c r="F6" s="83">
        <f>D6*E6</f>
        <v>0</v>
      </c>
    </row>
    <row r="7" spans="1:8" ht="15" x14ac:dyDescent="0.25">
      <c r="A7" s="102"/>
      <c r="B7" s="80" t="s">
        <v>5</v>
      </c>
      <c r="C7" s="84"/>
      <c r="D7" s="84"/>
      <c r="E7" s="84"/>
      <c r="F7" s="80">
        <f>F6</f>
        <v>0</v>
      </c>
    </row>
    <row r="8" spans="1:8" ht="15" x14ac:dyDescent="0.25">
      <c r="A8" s="100">
        <v>2</v>
      </c>
      <c r="B8" s="85" t="s">
        <v>34</v>
      </c>
      <c r="C8" s="83"/>
      <c r="D8" s="83"/>
      <c r="E8" s="83"/>
      <c r="F8" s="83"/>
      <c r="G8" s="6"/>
    </row>
    <row r="9" spans="1:8" ht="30" x14ac:dyDescent="0.25">
      <c r="A9" s="101">
        <v>2.0099999999999998</v>
      </c>
      <c r="B9" s="86" t="s">
        <v>68</v>
      </c>
      <c r="C9" s="83" t="s">
        <v>14</v>
      </c>
      <c r="D9" s="83">
        <v>55</v>
      </c>
      <c r="E9" s="83">
        <v>0</v>
      </c>
      <c r="F9" s="83">
        <f>D9*E9</f>
        <v>0</v>
      </c>
      <c r="G9" s="6"/>
    </row>
    <row r="10" spans="1:8" ht="30" x14ac:dyDescent="0.25">
      <c r="A10" s="101">
        <v>2.02</v>
      </c>
      <c r="B10" s="86" t="s">
        <v>43</v>
      </c>
      <c r="C10" s="83" t="s">
        <v>14</v>
      </c>
      <c r="D10" s="83">
        <v>25</v>
      </c>
      <c r="E10" s="83">
        <v>0</v>
      </c>
      <c r="F10" s="83">
        <f>D10*E10</f>
        <v>0</v>
      </c>
    </row>
    <row r="11" spans="1:8" ht="30" x14ac:dyDescent="0.25">
      <c r="A11" s="101">
        <v>2.0299999999999998</v>
      </c>
      <c r="B11" s="86" t="s">
        <v>61</v>
      </c>
      <c r="C11" s="83" t="s">
        <v>14</v>
      </c>
      <c r="D11" s="83">
        <f>4*4*0.15</f>
        <v>2.4</v>
      </c>
      <c r="E11" s="83">
        <v>0</v>
      </c>
      <c r="F11" s="83">
        <f>D11*E11</f>
        <v>0</v>
      </c>
    </row>
    <row r="12" spans="1:8" ht="15" x14ac:dyDescent="0.25">
      <c r="A12" s="99"/>
      <c r="B12" s="81" t="s">
        <v>6</v>
      </c>
      <c r="C12" s="80"/>
      <c r="D12" s="80"/>
      <c r="E12" s="80"/>
      <c r="F12" s="80">
        <f>SUM(F9:F11)</f>
        <v>0</v>
      </c>
    </row>
    <row r="13" spans="1:8" ht="15" x14ac:dyDescent="0.25">
      <c r="A13" s="96">
        <v>3</v>
      </c>
      <c r="B13" s="87" t="s">
        <v>35</v>
      </c>
      <c r="C13" s="88"/>
      <c r="D13" s="88"/>
      <c r="E13" s="88"/>
      <c r="F13" s="88"/>
    </row>
    <row r="14" spans="1:8" ht="60" x14ac:dyDescent="0.25">
      <c r="A14" s="98">
        <v>3.01</v>
      </c>
      <c r="B14" s="89" t="s">
        <v>62</v>
      </c>
      <c r="C14" s="88" t="s">
        <v>14</v>
      </c>
      <c r="D14" s="88">
        <v>15</v>
      </c>
      <c r="E14" s="88">
        <v>0</v>
      </c>
      <c r="F14" s="88">
        <f>D14*E14</f>
        <v>0</v>
      </c>
    </row>
    <row r="15" spans="1:8" ht="45" x14ac:dyDescent="0.25">
      <c r="A15" s="98">
        <v>3.02</v>
      </c>
      <c r="B15" s="89" t="s">
        <v>47</v>
      </c>
      <c r="C15" s="88" t="s">
        <v>14</v>
      </c>
      <c r="D15" s="88">
        <v>10</v>
      </c>
      <c r="E15" s="88">
        <v>0</v>
      </c>
      <c r="F15" s="88">
        <f>D15*E15</f>
        <v>0</v>
      </c>
    </row>
    <row r="16" spans="1:8" ht="45" x14ac:dyDescent="0.25">
      <c r="A16" s="98">
        <v>3.03</v>
      </c>
      <c r="B16" s="86" t="s">
        <v>48</v>
      </c>
      <c r="C16" s="88" t="s">
        <v>15</v>
      </c>
      <c r="D16" s="88">
        <v>110</v>
      </c>
      <c r="E16" s="88">
        <v>0</v>
      </c>
      <c r="F16" s="88">
        <f>D16*E16</f>
        <v>0</v>
      </c>
    </row>
    <row r="17" spans="1:7" ht="45" x14ac:dyDescent="0.25">
      <c r="A17" s="98">
        <v>3.04</v>
      </c>
      <c r="B17" s="90" t="s">
        <v>66</v>
      </c>
      <c r="C17" s="88" t="s">
        <v>65</v>
      </c>
      <c r="D17" s="88">
        <v>4</v>
      </c>
      <c r="E17" s="88">
        <v>0</v>
      </c>
      <c r="F17" s="88">
        <f>D17*E17</f>
        <v>0</v>
      </c>
      <c r="G17" s="6"/>
    </row>
    <row r="18" spans="1:7" ht="15" x14ac:dyDescent="0.25">
      <c r="A18" s="102"/>
      <c r="B18" s="81" t="s">
        <v>7</v>
      </c>
      <c r="C18" s="84"/>
      <c r="D18" s="84"/>
      <c r="E18" s="84"/>
      <c r="F18" s="80">
        <f>SUM(F14:F17)</f>
        <v>0</v>
      </c>
      <c r="G18" s="6"/>
    </row>
    <row r="19" spans="1:7" ht="15" x14ac:dyDescent="0.25">
      <c r="A19" s="96">
        <v>4</v>
      </c>
      <c r="B19" s="91" t="s">
        <v>30</v>
      </c>
      <c r="C19" s="88"/>
      <c r="D19" s="88"/>
      <c r="E19" s="88"/>
      <c r="F19" s="88"/>
    </row>
    <row r="20" spans="1:7" ht="30" x14ac:dyDescent="0.25">
      <c r="A20" s="98">
        <v>4.01</v>
      </c>
      <c r="B20" s="90" t="s">
        <v>44</v>
      </c>
      <c r="C20" s="88" t="s">
        <v>2</v>
      </c>
      <c r="D20" s="88">
        <v>1</v>
      </c>
      <c r="E20" s="88">
        <v>0</v>
      </c>
      <c r="F20" s="88">
        <f>D20*E20</f>
        <v>0</v>
      </c>
    </row>
    <row r="21" spans="1:7" ht="45" x14ac:dyDescent="0.25">
      <c r="A21" s="98">
        <v>4.0199999999999996</v>
      </c>
      <c r="B21" s="90" t="s">
        <v>31</v>
      </c>
      <c r="C21" s="88" t="s">
        <v>2</v>
      </c>
      <c r="D21" s="88">
        <v>1</v>
      </c>
      <c r="E21" s="88">
        <v>0</v>
      </c>
      <c r="F21" s="88">
        <f>D21*E21</f>
        <v>0</v>
      </c>
    </row>
    <row r="22" spans="1:7" ht="15" x14ac:dyDescent="0.25">
      <c r="A22" s="98">
        <v>4.03</v>
      </c>
      <c r="B22" s="90" t="s">
        <v>22</v>
      </c>
      <c r="C22" s="88" t="s">
        <v>2</v>
      </c>
      <c r="D22" s="88">
        <v>1</v>
      </c>
      <c r="E22" s="88">
        <v>0</v>
      </c>
      <c r="F22" s="88">
        <f>D22*E22</f>
        <v>0</v>
      </c>
    </row>
    <row r="23" spans="1:7" ht="15" x14ac:dyDescent="0.25">
      <c r="A23" s="102"/>
      <c r="B23" s="81" t="s">
        <v>8</v>
      </c>
      <c r="C23" s="84"/>
      <c r="D23" s="84"/>
      <c r="E23" s="84"/>
      <c r="F23" s="80">
        <f>SUM(F20:F22)</f>
        <v>0</v>
      </c>
    </row>
    <row r="24" spans="1:7" ht="15" x14ac:dyDescent="0.25">
      <c r="A24" s="96">
        <v>5</v>
      </c>
      <c r="B24" s="91" t="s">
        <v>36</v>
      </c>
      <c r="C24" s="88"/>
      <c r="D24" s="88"/>
      <c r="E24" s="88"/>
      <c r="F24" s="88"/>
    </row>
    <row r="25" spans="1:7" ht="45" x14ac:dyDescent="0.25">
      <c r="A25" s="98">
        <v>5.01</v>
      </c>
      <c r="B25" s="90" t="s">
        <v>57</v>
      </c>
      <c r="C25" s="88" t="s">
        <v>16</v>
      </c>
      <c r="D25" s="88">
        <v>40</v>
      </c>
      <c r="E25" s="88">
        <v>0</v>
      </c>
      <c r="F25" s="88">
        <f>D25*E25</f>
        <v>0</v>
      </c>
    </row>
    <row r="26" spans="1:7" ht="45" x14ac:dyDescent="0.25">
      <c r="A26" s="98">
        <v>5.0199999999999996</v>
      </c>
      <c r="B26" s="86" t="s">
        <v>70</v>
      </c>
      <c r="C26" s="88" t="s">
        <v>16</v>
      </c>
      <c r="D26" s="88">
        <v>12</v>
      </c>
      <c r="E26" s="88">
        <v>0</v>
      </c>
      <c r="F26" s="88">
        <f>D26*E26</f>
        <v>0</v>
      </c>
    </row>
    <row r="27" spans="1:7" ht="50.25" customHeight="1" x14ac:dyDescent="0.25">
      <c r="A27" s="98">
        <v>5.03</v>
      </c>
      <c r="B27" s="86" t="s">
        <v>59</v>
      </c>
      <c r="C27" s="88" t="s">
        <v>16</v>
      </c>
      <c r="D27" s="88">
        <v>300</v>
      </c>
      <c r="E27" s="88">
        <v>0</v>
      </c>
      <c r="F27" s="88">
        <f>D27*E27</f>
        <v>0</v>
      </c>
    </row>
    <row r="28" spans="1:7" ht="15" x14ac:dyDescent="0.25">
      <c r="A28" s="99"/>
      <c r="B28" s="81" t="s">
        <v>9</v>
      </c>
      <c r="C28" s="80"/>
      <c r="D28" s="80"/>
      <c r="E28" s="80"/>
      <c r="F28" s="80">
        <f>SUM(F25:F27)</f>
        <v>0</v>
      </c>
    </row>
    <row r="29" spans="1:7" ht="15" x14ac:dyDescent="0.25">
      <c r="A29" s="96">
        <v>6</v>
      </c>
      <c r="B29" s="91" t="s">
        <v>28</v>
      </c>
      <c r="C29" s="88"/>
      <c r="D29" s="88"/>
      <c r="E29" s="88"/>
      <c r="F29" s="88"/>
    </row>
    <row r="30" spans="1:7" ht="45" x14ac:dyDescent="0.25">
      <c r="A30" s="98">
        <v>6.01</v>
      </c>
      <c r="B30" s="86" t="s">
        <v>49</v>
      </c>
      <c r="C30" s="88" t="s">
        <v>17</v>
      </c>
      <c r="D30" s="88">
        <v>1</v>
      </c>
      <c r="E30" s="88">
        <v>0</v>
      </c>
      <c r="F30" s="88">
        <f>D30*E30</f>
        <v>0</v>
      </c>
    </row>
    <row r="31" spans="1:7" ht="30" x14ac:dyDescent="0.25">
      <c r="A31" s="98">
        <v>6.02</v>
      </c>
      <c r="B31" s="86" t="s">
        <v>37</v>
      </c>
      <c r="C31" s="88" t="s">
        <v>17</v>
      </c>
      <c r="D31" s="88">
        <v>4</v>
      </c>
      <c r="E31" s="88">
        <v>0</v>
      </c>
      <c r="F31" s="88">
        <f>D31*E31</f>
        <v>0</v>
      </c>
    </row>
    <row r="32" spans="1:7" ht="30" x14ac:dyDescent="0.25">
      <c r="A32" s="98">
        <v>6.03</v>
      </c>
      <c r="B32" s="90" t="s">
        <v>29</v>
      </c>
      <c r="C32" s="88" t="s">
        <v>16</v>
      </c>
      <c r="D32" s="88">
        <v>50</v>
      </c>
      <c r="E32" s="88">
        <v>0</v>
      </c>
      <c r="F32" s="88">
        <f>D32*E32</f>
        <v>0</v>
      </c>
    </row>
    <row r="33" spans="1:7" ht="15" x14ac:dyDescent="0.25">
      <c r="A33" s="99"/>
      <c r="B33" s="81" t="s">
        <v>10</v>
      </c>
      <c r="C33" s="80"/>
      <c r="D33" s="80"/>
      <c r="E33" s="80"/>
      <c r="F33" s="80">
        <f>SUM(F30,F31,F32)</f>
        <v>0</v>
      </c>
    </row>
    <row r="34" spans="1:7" ht="15" x14ac:dyDescent="0.25">
      <c r="A34" s="96">
        <v>7</v>
      </c>
      <c r="B34" s="92" t="s">
        <v>45</v>
      </c>
      <c r="C34" s="88"/>
      <c r="D34" s="88"/>
      <c r="E34" s="88"/>
      <c r="F34" s="88"/>
    </row>
    <row r="35" spans="1:7" ht="60" x14ac:dyDescent="0.25">
      <c r="A35" s="98">
        <v>7.01</v>
      </c>
      <c r="B35" s="90" t="s">
        <v>38</v>
      </c>
      <c r="C35" s="88" t="s">
        <v>16</v>
      </c>
      <c r="D35" s="88">
        <v>50</v>
      </c>
      <c r="E35" s="88">
        <v>0</v>
      </c>
      <c r="F35" s="88">
        <f>D35*E35</f>
        <v>0</v>
      </c>
    </row>
    <row r="36" spans="1:7" ht="15" x14ac:dyDescent="0.25">
      <c r="A36" s="99"/>
      <c r="B36" s="81" t="s">
        <v>11</v>
      </c>
      <c r="C36" s="80"/>
      <c r="D36" s="80"/>
      <c r="E36" s="80"/>
      <c r="F36" s="80">
        <f>F35</f>
        <v>0</v>
      </c>
    </row>
    <row r="37" spans="1:7" ht="28.5" x14ac:dyDescent="0.25">
      <c r="A37" s="96">
        <v>8</v>
      </c>
      <c r="B37" s="93" t="s">
        <v>87</v>
      </c>
      <c r="C37" s="88"/>
      <c r="D37" s="88"/>
      <c r="E37" s="88"/>
      <c r="F37" s="88"/>
    </row>
    <row r="38" spans="1:7" ht="30" x14ac:dyDescent="0.25">
      <c r="A38" s="98">
        <v>8.01</v>
      </c>
      <c r="B38" s="89" t="s">
        <v>69</v>
      </c>
      <c r="C38" s="88" t="s">
        <v>14</v>
      </c>
      <c r="D38" s="88">
        <v>5</v>
      </c>
      <c r="E38" s="88">
        <v>0</v>
      </c>
      <c r="F38" s="88">
        <f t="shared" ref="F38:F46" si="0">D38*E38</f>
        <v>0</v>
      </c>
    </row>
    <row r="39" spans="1:7" ht="30" x14ac:dyDescent="0.25">
      <c r="A39" s="98">
        <v>8.01</v>
      </c>
      <c r="B39" s="89" t="s">
        <v>51</v>
      </c>
      <c r="C39" s="88" t="s">
        <v>14</v>
      </c>
      <c r="D39" s="88">
        <v>4</v>
      </c>
      <c r="E39" s="88">
        <v>0</v>
      </c>
      <c r="F39" s="88">
        <f t="shared" si="0"/>
        <v>0</v>
      </c>
    </row>
    <row r="40" spans="1:7" ht="45" x14ac:dyDescent="0.25">
      <c r="A40" s="98">
        <v>8.02</v>
      </c>
      <c r="B40" s="86" t="s">
        <v>39</v>
      </c>
      <c r="C40" s="88" t="s">
        <v>3</v>
      </c>
      <c r="D40" s="88">
        <f>12+25</f>
        <v>37</v>
      </c>
      <c r="E40" s="88">
        <v>0</v>
      </c>
      <c r="F40" s="88">
        <f t="shared" si="0"/>
        <v>0</v>
      </c>
    </row>
    <row r="41" spans="1:7" ht="45" x14ac:dyDescent="0.25">
      <c r="A41" s="98">
        <v>8.0299999999999994</v>
      </c>
      <c r="B41" s="89" t="s">
        <v>52</v>
      </c>
      <c r="C41" s="88" t="s">
        <v>14</v>
      </c>
      <c r="D41" s="88">
        <v>1.5</v>
      </c>
      <c r="E41" s="88">
        <v>0</v>
      </c>
      <c r="F41" s="88">
        <f t="shared" si="0"/>
        <v>0</v>
      </c>
    </row>
    <row r="42" spans="1:7" ht="30" x14ac:dyDescent="0.25">
      <c r="A42" s="98">
        <v>8.0399999999999991</v>
      </c>
      <c r="B42" s="90" t="s">
        <v>53</v>
      </c>
      <c r="C42" s="88" t="s">
        <v>3</v>
      </c>
      <c r="D42" s="88">
        <v>20</v>
      </c>
      <c r="E42" s="88">
        <v>0</v>
      </c>
      <c r="F42" s="88">
        <f t="shared" si="0"/>
        <v>0</v>
      </c>
      <c r="G42" s="7"/>
    </row>
    <row r="43" spans="1:7" ht="30" x14ac:dyDescent="0.25">
      <c r="A43" s="98">
        <v>8.0500000000000007</v>
      </c>
      <c r="B43" s="86" t="s">
        <v>54</v>
      </c>
      <c r="C43" s="88" t="s">
        <v>3</v>
      </c>
      <c r="D43" s="88">
        <v>25</v>
      </c>
      <c r="E43" s="88">
        <v>0</v>
      </c>
      <c r="F43" s="88">
        <f t="shared" si="0"/>
        <v>0</v>
      </c>
    </row>
    <row r="44" spans="1:7" ht="45" x14ac:dyDescent="0.25">
      <c r="A44" s="98">
        <v>8.06</v>
      </c>
      <c r="B44" s="90" t="s">
        <v>40</v>
      </c>
      <c r="C44" s="88" t="s">
        <v>3</v>
      </c>
      <c r="D44" s="88">
        <v>21</v>
      </c>
      <c r="E44" s="88">
        <v>0</v>
      </c>
      <c r="F44" s="88">
        <f t="shared" si="0"/>
        <v>0</v>
      </c>
    </row>
    <row r="45" spans="1:7" ht="30" x14ac:dyDescent="0.25">
      <c r="A45" s="98">
        <v>8.07</v>
      </c>
      <c r="B45" s="95" t="s">
        <v>88</v>
      </c>
      <c r="C45" s="88" t="s">
        <v>84</v>
      </c>
      <c r="D45" s="88">
        <v>7</v>
      </c>
      <c r="E45" s="88">
        <v>0</v>
      </c>
      <c r="F45" s="88">
        <f t="shared" si="0"/>
        <v>0</v>
      </c>
    </row>
    <row r="46" spans="1:7" ht="45" x14ac:dyDescent="0.25">
      <c r="A46" s="98">
        <v>8.08</v>
      </c>
      <c r="B46" s="95" t="s">
        <v>85</v>
      </c>
      <c r="C46" s="88" t="s">
        <v>16</v>
      </c>
      <c r="D46" s="88">
        <v>21</v>
      </c>
      <c r="E46" s="88">
        <v>0</v>
      </c>
      <c r="F46" s="88">
        <f t="shared" si="0"/>
        <v>0</v>
      </c>
    </row>
    <row r="47" spans="1:7" ht="15" x14ac:dyDescent="0.25">
      <c r="A47" s="99"/>
      <c r="B47" s="80" t="s">
        <v>26</v>
      </c>
      <c r="C47" s="80"/>
      <c r="D47" s="80"/>
      <c r="E47" s="80"/>
      <c r="F47" s="80">
        <f>SUM(F38:F46)</f>
        <v>0</v>
      </c>
    </row>
    <row r="48" spans="1:7" ht="15" x14ac:dyDescent="0.25">
      <c r="A48" s="96">
        <v>9</v>
      </c>
      <c r="B48" s="91" t="s">
        <v>86</v>
      </c>
      <c r="C48" s="88"/>
      <c r="D48" s="88"/>
      <c r="E48" s="88"/>
      <c r="F48" s="88"/>
    </row>
    <row r="49" spans="1:7" ht="45" x14ac:dyDescent="0.25">
      <c r="A49" s="98">
        <v>9.01</v>
      </c>
      <c r="B49" s="90" t="s">
        <v>56</v>
      </c>
      <c r="C49" s="88" t="s">
        <v>18</v>
      </c>
      <c r="D49" s="88">
        <v>4</v>
      </c>
      <c r="E49" s="88">
        <v>0</v>
      </c>
      <c r="F49" s="88">
        <f>D49*E49</f>
        <v>0</v>
      </c>
    </row>
    <row r="50" spans="1:7" ht="15" x14ac:dyDescent="0.25">
      <c r="A50" s="99"/>
      <c r="B50" s="80" t="s">
        <v>27</v>
      </c>
      <c r="C50" s="80"/>
      <c r="D50" s="80"/>
      <c r="E50" s="80"/>
      <c r="F50" s="80">
        <f>F49</f>
        <v>0</v>
      </c>
      <c r="G50" s="8"/>
    </row>
    <row r="51" spans="1:7" ht="15" x14ac:dyDescent="0.25">
      <c r="A51" s="96">
        <v>10</v>
      </c>
      <c r="B51" s="97" t="s">
        <v>83</v>
      </c>
      <c r="C51" s="88"/>
      <c r="D51" s="88"/>
      <c r="E51" s="88"/>
      <c r="F51" s="88"/>
    </row>
    <row r="52" spans="1:7" ht="45" x14ac:dyDescent="0.25">
      <c r="A52" s="98">
        <v>10.01</v>
      </c>
      <c r="B52" s="90" t="s">
        <v>55</v>
      </c>
      <c r="C52" s="94" t="s">
        <v>18</v>
      </c>
      <c r="D52" s="94">
        <v>7</v>
      </c>
      <c r="E52" s="94">
        <v>0</v>
      </c>
      <c r="F52" s="94">
        <f t="shared" ref="F52:F59" si="1">D52*E52</f>
        <v>0</v>
      </c>
    </row>
    <row r="53" spans="1:7" ht="15" x14ac:dyDescent="0.25">
      <c r="A53" s="98">
        <v>10.02</v>
      </c>
      <c r="B53" s="94" t="s">
        <v>23</v>
      </c>
      <c r="C53" s="94" t="s">
        <v>14</v>
      </c>
      <c r="D53" s="94">
        <v>2</v>
      </c>
      <c r="E53" s="94">
        <v>0</v>
      </c>
      <c r="F53" s="94">
        <f t="shared" si="1"/>
        <v>0</v>
      </c>
    </row>
    <row r="54" spans="1:7" ht="30" x14ac:dyDescent="0.25">
      <c r="A54" s="98">
        <v>10.029999999999999</v>
      </c>
      <c r="B54" s="90" t="s">
        <v>24</v>
      </c>
      <c r="C54" s="94" t="s">
        <v>3</v>
      </c>
      <c r="D54" s="94">
        <v>63</v>
      </c>
      <c r="E54" s="94">
        <v>0</v>
      </c>
      <c r="F54" s="94">
        <f t="shared" si="1"/>
        <v>0</v>
      </c>
    </row>
    <row r="55" spans="1:7" ht="30" x14ac:dyDescent="0.25">
      <c r="A55" s="98">
        <v>10.039999999999999</v>
      </c>
      <c r="B55" s="90" t="s">
        <v>41</v>
      </c>
      <c r="C55" s="94" t="s">
        <v>16</v>
      </c>
      <c r="D55" s="94">
        <v>27</v>
      </c>
      <c r="E55" s="94">
        <v>0</v>
      </c>
      <c r="F55" s="94">
        <f t="shared" si="1"/>
        <v>0</v>
      </c>
    </row>
    <row r="56" spans="1:7" ht="15" x14ac:dyDescent="0.25">
      <c r="A56" s="98">
        <v>10.050000000000001</v>
      </c>
      <c r="B56" s="90" t="s">
        <v>46</v>
      </c>
      <c r="C56" s="94" t="s">
        <v>18</v>
      </c>
      <c r="D56" s="94">
        <v>2</v>
      </c>
      <c r="E56" s="94">
        <v>0</v>
      </c>
      <c r="F56" s="94">
        <f t="shared" si="1"/>
        <v>0</v>
      </c>
    </row>
    <row r="57" spans="1:7" ht="15" x14ac:dyDescent="0.25">
      <c r="A57" s="98">
        <v>10.07</v>
      </c>
      <c r="B57" s="95" t="s">
        <v>72</v>
      </c>
      <c r="C57" s="94" t="s">
        <v>3</v>
      </c>
      <c r="D57" s="94">
        <f>242.4/2</f>
        <v>121.2</v>
      </c>
      <c r="E57" s="94">
        <v>0</v>
      </c>
      <c r="F57" s="94">
        <f>D57*E57</f>
        <v>0</v>
      </c>
    </row>
    <row r="58" spans="1:7" ht="30" x14ac:dyDescent="0.25">
      <c r="A58" s="98">
        <v>10.08</v>
      </c>
      <c r="B58" s="90" t="s">
        <v>25</v>
      </c>
      <c r="C58" s="94" t="s">
        <v>3</v>
      </c>
      <c r="D58" s="94">
        <f>3*13</f>
        <v>39</v>
      </c>
      <c r="E58" s="94">
        <v>0</v>
      </c>
      <c r="F58" s="94">
        <f t="shared" si="1"/>
        <v>0</v>
      </c>
    </row>
    <row r="59" spans="1:7" ht="45" x14ac:dyDescent="0.25">
      <c r="A59" s="98">
        <v>10.09</v>
      </c>
      <c r="B59" s="90" t="s">
        <v>93</v>
      </c>
      <c r="C59" s="94" t="s">
        <v>3</v>
      </c>
      <c r="D59" s="94">
        <f>(2*96.2+50)/2</f>
        <v>121.2</v>
      </c>
      <c r="E59" s="94">
        <v>0</v>
      </c>
      <c r="F59" s="94">
        <f t="shared" si="1"/>
        <v>0</v>
      </c>
    </row>
    <row r="60" spans="1:7" ht="15" x14ac:dyDescent="0.25">
      <c r="A60" s="99"/>
      <c r="B60" s="80" t="s">
        <v>12</v>
      </c>
      <c r="C60" s="80"/>
      <c r="D60" s="80"/>
      <c r="E60" s="80"/>
      <c r="F60" s="80">
        <f>SUM(F52:F59)</f>
        <v>0</v>
      </c>
    </row>
    <row r="61" spans="1:7" ht="15" x14ac:dyDescent="0.25">
      <c r="A61" s="106" t="s">
        <v>4</v>
      </c>
      <c r="B61" s="106"/>
      <c r="C61" s="106"/>
      <c r="D61" s="106"/>
      <c r="E61" s="106"/>
      <c r="F61" s="80">
        <f>SUM(F7,F12,F18,F23,F28,F33,F36,F47,F50,F60)</f>
        <v>0</v>
      </c>
    </row>
    <row r="62" spans="1:7" ht="21.75" customHeight="1" x14ac:dyDescent="0.25">
      <c r="A62" s="77"/>
      <c r="B62" s="74"/>
      <c r="C62" s="74"/>
      <c r="D62" s="74"/>
      <c r="E62" s="74"/>
      <c r="F62" s="74"/>
    </row>
    <row r="63" spans="1:7" ht="21.75" customHeight="1" x14ac:dyDescent="0.25">
      <c r="A63" s="77"/>
      <c r="B63" s="76" t="s">
        <v>74</v>
      </c>
      <c r="C63" s="74"/>
      <c r="D63" s="74"/>
      <c r="E63" s="74"/>
      <c r="F63" s="74"/>
    </row>
    <row r="64" spans="1:7" ht="21.75" customHeight="1" x14ac:dyDescent="0.25">
      <c r="A64" s="77">
        <v>1</v>
      </c>
      <c r="B64" s="75" t="s">
        <v>79</v>
      </c>
      <c r="C64" s="74"/>
      <c r="D64" s="74"/>
      <c r="E64" s="74"/>
      <c r="F64" s="74"/>
    </row>
    <row r="65" spans="1:6" ht="30" customHeight="1" x14ac:dyDescent="0.25">
      <c r="A65" s="77">
        <v>2</v>
      </c>
      <c r="B65" s="78" t="s">
        <v>80</v>
      </c>
      <c r="C65" s="74"/>
      <c r="D65" s="74"/>
      <c r="E65" s="74"/>
      <c r="F65" s="74"/>
    </row>
    <row r="66" spans="1:6" ht="30" customHeight="1" x14ac:dyDescent="0.25">
      <c r="A66" s="77">
        <v>3</v>
      </c>
      <c r="B66" s="79" t="s">
        <v>81</v>
      </c>
      <c r="C66" s="75"/>
      <c r="D66" s="74"/>
      <c r="E66" s="74"/>
      <c r="F66" s="74"/>
    </row>
    <row r="67" spans="1:6" ht="21.75" customHeight="1" x14ac:dyDescent="0.25">
      <c r="A67" s="77">
        <v>4</v>
      </c>
      <c r="B67" s="74" t="s">
        <v>82</v>
      </c>
      <c r="C67" s="74"/>
      <c r="D67" s="74"/>
      <c r="E67" s="74"/>
      <c r="F67" s="74"/>
    </row>
  </sheetData>
  <mergeCells count="2">
    <mergeCell ref="A61:E61"/>
    <mergeCell ref="B2:F2"/>
  </mergeCells>
  <pageMargins left="0.3125" right="6.8750000000000006E-2" top="0.6328125" bottom="0.218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6"/>
  <sheetViews>
    <sheetView tabSelected="1" zoomScaleNormal="100" workbookViewId="0">
      <selection activeCell="H9" sqref="H9"/>
    </sheetView>
  </sheetViews>
  <sheetFormatPr defaultColWidth="8.85546875" defaultRowHeight="15.75" x14ac:dyDescent="0.25"/>
  <cols>
    <col min="1" max="1" width="7" style="9" customWidth="1"/>
    <col min="2" max="2" width="78.140625" style="10" customWidth="1"/>
    <col min="3" max="3" width="8.7109375" style="11" customWidth="1"/>
    <col min="4" max="5" width="10.7109375" style="10" customWidth="1"/>
    <col min="6" max="6" width="11" style="10" customWidth="1"/>
    <col min="7" max="16384" width="8.85546875" style="10"/>
  </cols>
  <sheetData>
    <row r="2" spans="1:8" ht="33" customHeight="1" x14ac:dyDescent="0.25">
      <c r="B2" s="107" t="s">
        <v>73</v>
      </c>
      <c r="C2" s="107"/>
      <c r="D2" s="107"/>
      <c r="E2" s="107"/>
      <c r="F2" s="107"/>
    </row>
    <row r="3" spans="1:8" ht="15.75" customHeight="1" x14ac:dyDescent="0.25"/>
    <row r="4" spans="1:8" ht="30.75" customHeight="1" x14ac:dyDescent="0.25">
      <c r="A4" s="20" t="s">
        <v>21</v>
      </c>
      <c r="B4" s="13" t="s">
        <v>0</v>
      </c>
      <c r="C4" s="12" t="s">
        <v>20</v>
      </c>
      <c r="D4" s="12" t="s">
        <v>19</v>
      </c>
      <c r="E4" s="12" t="s">
        <v>1</v>
      </c>
      <c r="F4" s="13" t="s">
        <v>13</v>
      </c>
      <c r="G4" s="11"/>
      <c r="H4" s="11"/>
    </row>
    <row r="5" spans="1:8" x14ac:dyDescent="0.25">
      <c r="A5" s="21">
        <v>1</v>
      </c>
      <c r="B5" s="22" t="s">
        <v>33</v>
      </c>
      <c r="C5" s="23"/>
      <c r="D5" s="24"/>
      <c r="E5" s="24"/>
      <c r="F5" s="25"/>
    </row>
    <row r="6" spans="1:8" x14ac:dyDescent="0.25">
      <c r="A6" s="26">
        <v>1.01</v>
      </c>
      <c r="B6" s="25" t="s">
        <v>63</v>
      </c>
      <c r="C6" s="23" t="s">
        <v>2</v>
      </c>
      <c r="D6" s="24">
        <v>1</v>
      </c>
      <c r="E6" s="24">
        <v>0</v>
      </c>
      <c r="F6" s="24">
        <f>D6*E6</f>
        <v>0</v>
      </c>
    </row>
    <row r="7" spans="1:8" ht="20.25" customHeight="1" x14ac:dyDescent="0.25">
      <c r="A7" s="27"/>
      <c r="B7" s="28" t="s">
        <v>5</v>
      </c>
      <c r="C7" s="29"/>
      <c r="D7" s="30"/>
      <c r="E7" s="30"/>
      <c r="F7" s="31">
        <f>F6</f>
        <v>0</v>
      </c>
    </row>
    <row r="8" spans="1:8" ht="16.899999999999999" customHeight="1" x14ac:dyDescent="0.25">
      <c r="A8" s="32">
        <v>2</v>
      </c>
      <c r="B8" s="33" t="s">
        <v>34</v>
      </c>
      <c r="C8" s="34"/>
      <c r="D8" s="35"/>
      <c r="E8" s="35"/>
      <c r="F8" s="36"/>
      <c r="G8" s="15"/>
    </row>
    <row r="9" spans="1:8" ht="31.5" x14ac:dyDescent="0.25">
      <c r="A9" s="37">
        <v>2.0099999999999998</v>
      </c>
      <c r="B9" s="16" t="s">
        <v>64</v>
      </c>
      <c r="C9" s="38" t="s">
        <v>14</v>
      </c>
      <c r="D9" s="39">
        <v>40</v>
      </c>
      <c r="E9" s="39">
        <v>0</v>
      </c>
      <c r="F9" s="40">
        <f>D9*E9</f>
        <v>0</v>
      </c>
      <c r="G9" s="15"/>
    </row>
    <row r="10" spans="1:8" ht="31.5" x14ac:dyDescent="0.25">
      <c r="A10" s="37">
        <v>2.02</v>
      </c>
      <c r="B10" s="16" t="s">
        <v>43</v>
      </c>
      <c r="C10" s="38" t="s">
        <v>14</v>
      </c>
      <c r="D10" s="39">
        <v>18</v>
      </c>
      <c r="E10" s="39">
        <v>0</v>
      </c>
      <c r="F10" s="39">
        <f>D10*E10</f>
        <v>0</v>
      </c>
    </row>
    <row r="11" spans="1:8" ht="31.5" x14ac:dyDescent="0.25">
      <c r="A11" s="37">
        <v>2.0299999999999998</v>
      </c>
      <c r="B11" s="16" t="s">
        <v>61</v>
      </c>
      <c r="C11" s="38" t="s">
        <v>14</v>
      </c>
      <c r="D11" s="39">
        <f>4*4*0.15</f>
        <v>2.4</v>
      </c>
      <c r="E11" s="39">
        <v>0</v>
      </c>
      <c r="F11" s="39">
        <f>D11*E11</f>
        <v>0</v>
      </c>
    </row>
    <row r="12" spans="1:8" ht="19.5" customHeight="1" x14ac:dyDescent="0.25">
      <c r="A12" s="41"/>
      <c r="B12" s="28" t="s">
        <v>6</v>
      </c>
      <c r="C12" s="42"/>
      <c r="D12" s="31"/>
      <c r="E12" s="31"/>
      <c r="F12" s="31">
        <f>SUM(F9:F10)</f>
        <v>0</v>
      </c>
    </row>
    <row r="13" spans="1:8" x14ac:dyDescent="0.25">
      <c r="A13" s="43">
        <v>3</v>
      </c>
      <c r="B13" s="44" t="s">
        <v>35</v>
      </c>
      <c r="C13" s="23"/>
      <c r="D13" s="24"/>
      <c r="E13" s="24"/>
      <c r="F13" s="24"/>
    </row>
    <row r="14" spans="1:8" ht="63" x14ac:dyDescent="0.25">
      <c r="A14" s="45">
        <v>3.01</v>
      </c>
      <c r="B14" s="46" t="s">
        <v>62</v>
      </c>
      <c r="C14" s="47" t="s">
        <v>14</v>
      </c>
      <c r="D14" s="48">
        <v>5.5</v>
      </c>
      <c r="E14" s="48">
        <v>0</v>
      </c>
      <c r="F14" s="48">
        <f>D14*E14</f>
        <v>0</v>
      </c>
    </row>
    <row r="15" spans="1:8" ht="47.25" x14ac:dyDescent="0.25">
      <c r="A15" s="37">
        <v>3.02</v>
      </c>
      <c r="B15" s="16" t="s">
        <v>47</v>
      </c>
      <c r="C15" s="38" t="s">
        <v>14</v>
      </c>
      <c r="D15" s="39">
        <v>7.1</v>
      </c>
      <c r="E15" s="39">
        <v>0</v>
      </c>
      <c r="F15" s="39">
        <f>D15*E15</f>
        <v>0</v>
      </c>
    </row>
    <row r="16" spans="1:8" ht="47.25" x14ac:dyDescent="0.25">
      <c r="A16" s="37">
        <v>3.03</v>
      </c>
      <c r="B16" s="16" t="s">
        <v>48</v>
      </c>
      <c r="C16" s="38" t="s">
        <v>15</v>
      </c>
      <c r="D16" s="39">
        <v>110</v>
      </c>
      <c r="E16" s="39">
        <v>0</v>
      </c>
      <c r="F16" s="39">
        <f>D16*E16</f>
        <v>0</v>
      </c>
    </row>
    <row r="17" spans="1:7" ht="47.25" x14ac:dyDescent="0.25">
      <c r="A17" s="37">
        <v>3.04</v>
      </c>
      <c r="B17" s="16" t="s">
        <v>32</v>
      </c>
      <c r="C17" s="49" t="s">
        <v>17</v>
      </c>
      <c r="D17" s="50">
        <v>4</v>
      </c>
      <c r="E17" s="50">
        <v>0</v>
      </c>
      <c r="F17" s="50">
        <f>D17*E17</f>
        <v>0</v>
      </c>
      <c r="G17" s="15"/>
    </row>
    <row r="18" spans="1:7" ht="19.5" customHeight="1" x14ac:dyDescent="0.25">
      <c r="A18" s="27"/>
      <c r="B18" s="70" t="s">
        <v>7</v>
      </c>
      <c r="C18" s="29"/>
      <c r="D18" s="30"/>
      <c r="E18" s="30"/>
      <c r="F18" s="31">
        <f>SUM(F14:F17)</f>
        <v>0</v>
      </c>
      <c r="G18" s="15"/>
    </row>
    <row r="19" spans="1:7" x14ac:dyDescent="0.25">
      <c r="A19" s="43">
        <v>4</v>
      </c>
      <c r="B19" s="51" t="s">
        <v>30</v>
      </c>
      <c r="C19" s="52"/>
      <c r="D19" s="53"/>
      <c r="E19" s="53"/>
      <c r="F19" s="53"/>
    </row>
    <row r="20" spans="1:7" ht="31.5" x14ac:dyDescent="0.25">
      <c r="A20" s="26">
        <v>4.01</v>
      </c>
      <c r="B20" s="16" t="s">
        <v>44</v>
      </c>
      <c r="C20" s="38" t="s">
        <v>2</v>
      </c>
      <c r="D20" s="39">
        <v>1</v>
      </c>
      <c r="E20" s="39">
        <v>0</v>
      </c>
      <c r="F20" s="39">
        <f>D20*E20</f>
        <v>0</v>
      </c>
    </row>
    <row r="21" spans="1:7" ht="47.25" x14ac:dyDescent="0.25">
      <c r="A21" s="26">
        <v>4.0199999999999996</v>
      </c>
      <c r="B21" s="16" t="s">
        <v>31</v>
      </c>
      <c r="C21" s="38" t="s">
        <v>2</v>
      </c>
      <c r="D21" s="39">
        <v>1</v>
      </c>
      <c r="E21" s="39">
        <v>0</v>
      </c>
      <c r="F21" s="39">
        <f>D21*E21</f>
        <v>0</v>
      </c>
    </row>
    <row r="22" spans="1:7" x14ac:dyDescent="0.25">
      <c r="A22" s="26">
        <v>4.03</v>
      </c>
      <c r="B22" s="46" t="s">
        <v>22</v>
      </c>
      <c r="C22" s="47" t="s">
        <v>2</v>
      </c>
      <c r="D22" s="50">
        <v>1</v>
      </c>
      <c r="E22" s="39">
        <v>0</v>
      </c>
      <c r="F22" s="54">
        <f>D22*E22</f>
        <v>0</v>
      </c>
    </row>
    <row r="23" spans="1:7" ht="21.75" customHeight="1" x14ac:dyDescent="0.25">
      <c r="A23" s="27"/>
      <c r="B23" s="70" t="s">
        <v>8</v>
      </c>
      <c r="C23" s="29"/>
      <c r="D23" s="30"/>
      <c r="E23" s="30"/>
      <c r="F23" s="31">
        <f>SUM(F20:F22)</f>
        <v>0</v>
      </c>
    </row>
    <row r="24" spans="1:7" x14ac:dyDescent="0.25">
      <c r="A24" s="43">
        <v>5</v>
      </c>
      <c r="B24" s="55" t="s">
        <v>36</v>
      </c>
      <c r="C24" s="34"/>
      <c r="D24" s="35"/>
      <c r="E24" s="35"/>
      <c r="F24" s="35"/>
    </row>
    <row r="25" spans="1:7" ht="47.25" x14ac:dyDescent="0.25">
      <c r="A25" s="37">
        <v>5.01</v>
      </c>
      <c r="B25" s="16" t="s">
        <v>57</v>
      </c>
      <c r="C25" s="38" t="s">
        <v>16</v>
      </c>
      <c r="D25" s="39">
        <v>40</v>
      </c>
      <c r="E25" s="39">
        <v>0</v>
      </c>
      <c r="F25" s="39">
        <f>D25*E25</f>
        <v>0</v>
      </c>
    </row>
    <row r="26" spans="1:7" ht="47.25" x14ac:dyDescent="0.25">
      <c r="A26" s="37">
        <v>5.0199999999999996</v>
      </c>
      <c r="B26" s="16" t="s">
        <v>58</v>
      </c>
      <c r="C26" s="38" t="s">
        <v>16</v>
      </c>
      <c r="D26" s="39">
        <v>12</v>
      </c>
      <c r="E26" s="39">
        <v>0</v>
      </c>
      <c r="F26" s="39">
        <f>D26*E26</f>
        <v>0</v>
      </c>
    </row>
    <row r="27" spans="1:7" ht="63" x14ac:dyDescent="0.25">
      <c r="A27" s="37">
        <v>5.03</v>
      </c>
      <c r="B27" s="16" t="s">
        <v>59</v>
      </c>
      <c r="C27" s="38" t="s">
        <v>16</v>
      </c>
      <c r="D27" s="39">
        <v>150</v>
      </c>
      <c r="E27" s="39">
        <v>0</v>
      </c>
      <c r="F27" s="39">
        <f>D27*E27</f>
        <v>0</v>
      </c>
    </row>
    <row r="28" spans="1:7" ht="20.25" customHeight="1" x14ac:dyDescent="0.25">
      <c r="A28" s="41"/>
      <c r="B28" s="70" t="s">
        <v>9</v>
      </c>
      <c r="C28" s="42"/>
      <c r="D28" s="31"/>
      <c r="E28" s="31"/>
      <c r="F28" s="31">
        <f>SUM(F25:F27)</f>
        <v>0</v>
      </c>
    </row>
    <row r="29" spans="1:7" x14ac:dyDescent="0.25">
      <c r="A29" s="32">
        <v>6</v>
      </c>
      <c r="B29" s="55" t="s">
        <v>28</v>
      </c>
      <c r="C29" s="34"/>
      <c r="D29" s="35"/>
      <c r="E29" s="35"/>
      <c r="F29" s="35"/>
    </row>
    <row r="30" spans="1:7" ht="52.5" customHeight="1" x14ac:dyDescent="0.25">
      <c r="A30" s="26">
        <v>6.01</v>
      </c>
      <c r="B30" s="16" t="s">
        <v>49</v>
      </c>
      <c r="C30" s="38" t="s">
        <v>17</v>
      </c>
      <c r="D30" s="39">
        <v>1</v>
      </c>
      <c r="E30" s="39">
        <v>0</v>
      </c>
      <c r="F30" s="39">
        <f>D30*E30</f>
        <v>0</v>
      </c>
    </row>
    <row r="31" spans="1:7" ht="31.5" x14ac:dyDescent="0.25">
      <c r="A31" s="26">
        <v>6.02</v>
      </c>
      <c r="B31" s="16" t="s">
        <v>37</v>
      </c>
      <c r="C31" s="38" t="s">
        <v>17</v>
      </c>
      <c r="D31" s="39">
        <v>4</v>
      </c>
      <c r="E31" s="39">
        <v>0</v>
      </c>
      <c r="F31" s="39">
        <f>D31*E31</f>
        <v>0</v>
      </c>
    </row>
    <row r="32" spans="1:7" ht="31.5" x14ac:dyDescent="0.25">
      <c r="A32" s="26">
        <v>6.03</v>
      </c>
      <c r="B32" s="16" t="s">
        <v>29</v>
      </c>
      <c r="C32" s="38" t="s">
        <v>16</v>
      </c>
      <c r="D32" s="39">
        <v>50</v>
      </c>
      <c r="E32" s="39">
        <v>0</v>
      </c>
      <c r="F32" s="39">
        <f>D32*E32</f>
        <v>0</v>
      </c>
    </row>
    <row r="33" spans="1:7" ht="21.75" customHeight="1" x14ac:dyDescent="0.25">
      <c r="A33" s="41"/>
      <c r="B33" s="70" t="s">
        <v>10</v>
      </c>
      <c r="C33" s="42"/>
      <c r="D33" s="31"/>
      <c r="E33" s="31"/>
      <c r="F33" s="31">
        <f>SUM(F30,F31,F32)</f>
        <v>0</v>
      </c>
    </row>
    <row r="34" spans="1:7" x14ac:dyDescent="0.25">
      <c r="A34" s="43">
        <v>7</v>
      </c>
      <c r="B34" s="44" t="s">
        <v>45</v>
      </c>
      <c r="C34" s="23"/>
      <c r="D34" s="24"/>
      <c r="E34" s="24"/>
      <c r="F34" s="24"/>
    </row>
    <row r="35" spans="1:7" ht="65.25" customHeight="1" x14ac:dyDescent="0.25">
      <c r="A35" s="26">
        <v>7.01</v>
      </c>
      <c r="B35" s="16" t="s">
        <v>38</v>
      </c>
      <c r="C35" s="38" t="s">
        <v>16</v>
      </c>
      <c r="D35" s="39">
        <f>16+18</f>
        <v>34</v>
      </c>
      <c r="E35" s="39">
        <v>0</v>
      </c>
      <c r="F35" s="39">
        <f>D35*E35</f>
        <v>0</v>
      </c>
    </row>
    <row r="36" spans="1:7" ht="18.75" customHeight="1" x14ac:dyDescent="0.25">
      <c r="A36" s="41"/>
      <c r="B36" s="70" t="s">
        <v>11</v>
      </c>
      <c r="C36" s="42"/>
      <c r="D36" s="31"/>
      <c r="E36" s="31"/>
      <c r="F36" s="31">
        <f>F35</f>
        <v>0</v>
      </c>
    </row>
    <row r="37" spans="1:7" ht="31.5" x14ac:dyDescent="0.25">
      <c r="A37" s="43">
        <v>8</v>
      </c>
      <c r="B37" s="56" t="s">
        <v>50</v>
      </c>
      <c r="C37" s="23"/>
      <c r="D37" s="24"/>
      <c r="E37" s="24"/>
      <c r="F37" s="24"/>
    </row>
    <row r="38" spans="1:7" ht="31.5" x14ac:dyDescent="0.25">
      <c r="A38" s="26">
        <v>8.01</v>
      </c>
      <c r="B38" s="25" t="s">
        <v>67</v>
      </c>
      <c r="C38" s="23" t="s">
        <v>14</v>
      </c>
      <c r="D38" s="24">
        <v>5</v>
      </c>
      <c r="E38" s="24">
        <v>0</v>
      </c>
      <c r="F38" s="24">
        <f t="shared" ref="F38:F45" si="0">D38*E38</f>
        <v>0</v>
      </c>
    </row>
    <row r="39" spans="1:7" ht="31.5" x14ac:dyDescent="0.25">
      <c r="A39" s="26">
        <v>8.01</v>
      </c>
      <c r="B39" s="25" t="s">
        <v>51</v>
      </c>
      <c r="C39" s="23" t="s">
        <v>14</v>
      </c>
      <c r="D39" s="24">
        <v>4</v>
      </c>
      <c r="E39" s="24">
        <v>0</v>
      </c>
      <c r="F39" s="24">
        <f t="shared" si="0"/>
        <v>0</v>
      </c>
    </row>
    <row r="40" spans="1:7" ht="47.25" x14ac:dyDescent="0.25">
      <c r="A40" s="26">
        <v>8.02</v>
      </c>
      <c r="B40" s="57" t="s">
        <v>39</v>
      </c>
      <c r="C40" s="23" t="s">
        <v>3</v>
      </c>
      <c r="D40" s="24">
        <v>30</v>
      </c>
      <c r="E40" s="24">
        <v>0</v>
      </c>
      <c r="F40" s="24">
        <f t="shared" si="0"/>
        <v>0</v>
      </c>
    </row>
    <row r="41" spans="1:7" ht="47.25" x14ac:dyDescent="0.25">
      <c r="A41" s="26">
        <v>8.0299999999999994</v>
      </c>
      <c r="B41" s="24" t="s">
        <v>52</v>
      </c>
      <c r="C41" s="23" t="s">
        <v>14</v>
      </c>
      <c r="D41" s="24">
        <v>1.5</v>
      </c>
      <c r="E41" s="24">
        <v>0</v>
      </c>
      <c r="F41" s="58">
        <f t="shared" si="0"/>
        <v>0</v>
      </c>
    </row>
    <row r="42" spans="1:7" ht="31.5" x14ac:dyDescent="0.25">
      <c r="A42" s="26">
        <v>8.0399999999999991</v>
      </c>
      <c r="B42" s="59" t="s">
        <v>53</v>
      </c>
      <c r="C42" s="23" t="s">
        <v>3</v>
      </c>
      <c r="D42" s="24">
        <v>15</v>
      </c>
      <c r="E42" s="24">
        <v>0</v>
      </c>
      <c r="F42" s="24">
        <f t="shared" si="0"/>
        <v>0</v>
      </c>
      <c r="G42" s="14"/>
    </row>
    <row r="43" spans="1:7" ht="31.5" x14ac:dyDescent="0.25">
      <c r="A43" s="26">
        <v>8.0500000000000007</v>
      </c>
      <c r="B43" s="16" t="s">
        <v>54</v>
      </c>
      <c r="C43" s="23" t="s">
        <v>3</v>
      </c>
      <c r="D43" s="24">
        <v>20</v>
      </c>
      <c r="E43" s="24">
        <v>0</v>
      </c>
      <c r="F43" s="24">
        <f t="shared" si="0"/>
        <v>0</v>
      </c>
    </row>
    <row r="44" spans="1:7" ht="47.25" x14ac:dyDescent="0.25">
      <c r="A44" s="60">
        <v>8.06</v>
      </c>
      <c r="B44" s="61" t="s">
        <v>40</v>
      </c>
      <c r="C44" s="52" t="s">
        <v>3</v>
      </c>
      <c r="D44" s="53">
        <v>15</v>
      </c>
      <c r="E44" s="53">
        <v>0</v>
      </c>
      <c r="F44" s="53">
        <f t="shared" si="0"/>
        <v>0</v>
      </c>
    </row>
    <row r="45" spans="1:7" ht="31.5" x14ac:dyDescent="0.25">
      <c r="A45" s="60">
        <v>8.07</v>
      </c>
      <c r="B45" s="62" t="s">
        <v>91</v>
      </c>
      <c r="C45" s="52" t="s">
        <v>84</v>
      </c>
      <c r="D45" s="53">
        <v>4</v>
      </c>
      <c r="E45" s="53">
        <v>0</v>
      </c>
      <c r="F45" s="53">
        <f t="shared" si="0"/>
        <v>0</v>
      </c>
    </row>
    <row r="46" spans="1:7" ht="24.75" customHeight="1" x14ac:dyDescent="0.25">
      <c r="A46" s="41"/>
      <c r="B46" s="71" t="s">
        <v>26</v>
      </c>
      <c r="C46" s="63"/>
      <c r="D46" s="64"/>
      <c r="E46" s="64"/>
      <c r="F46" s="64">
        <f>SUM(F38:F45)</f>
        <v>0</v>
      </c>
    </row>
    <row r="47" spans="1:7" x14ac:dyDescent="0.25">
      <c r="A47" s="43">
        <v>9</v>
      </c>
      <c r="B47" s="65" t="s">
        <v>90</v>
      </c>
      <c r="C47" s="23"/>
      <c r="D47" s="24"/>
      <c r="E47" s="24"/>
      <c r="F47" s="24"/>
    </row>
    <row r="48" spans="1:7" ht="63" x14ac:dyDescent="0.25">
      <c r="A48" s="37">
        <v>9.01</v>
      </c>
      <c r="B48" s="57" t="s">
        <v>56</v>
      </c>
      <c r="C48" s="49" t="s">
        <v>84</v>
      </c>
      <c r="D48" s="50">
        <v>2</v>
      </c>
      <c r="E48" s="50">
        <v>0</v>
      </c>
      <c r="F48" s="50">
        <f>D48*E48</f>
        <v>0</v>
      </c>
    </row>
    <row r="49" spans="1:7" ht="21.75" customHeight="1" x14ac:dyDescent="0.25">
      <c r="A49" s="41"/>
      <c r="B49" s="71" t="s">
        <v>27</v>
      </c>
      <c r="C49" s="63"/>
      <c r="D49" s="64"/>
      <c r="E49" s="64"/>
      <c r="F49" s="64">
        <f>F48</f>
        <v>0</v>
      </c>
      <c r="G49" s="17"/>
    </row>
    <row r="50" spans="1:7" x14ac:dyDescent="0.25">
      <c r="A50" s="32">
        <v>10</v>
      </c>
      <c r="B50" s="66" t="s">
        <v>89</v>
      </c>
      <c r="C50" s="23"/>
      <c r="D50" s="24"/>
      <c r="E50" s="24"/>
      <c r="F50" s="24"/>
    </row>
    <row r="51" spans="1:7" ht="47.25" x14ac:dyDescent="0.25">
      <c r="A51" s="67">
        <v>10.01</v>
      </c>
      <c r="B51" s="50" t="s">
        <v>55</v>
      </c>
      <c r="C51" s="49" t="s">
        <v>18</v>
      </c>
      <c r="D51" s="50">
        <v>6</v>
      </c>
      <c r="E51" s="48">
        <v>0</v>
      </c>
      <c r="F51" s="48">
        <f t="shared" ref="F51:F57" si="1">D51*E51</f>
        <v>0</v>
      </c>
    </row>
    <row r="52" spans="1:7" x14ac:dyDescent="0.25">
      <c r="A52" s="37">
        <v>10.02</v>
      </c>
      <c r="B52" s="16" t="s">
        <v>23</v>
      </c>
      <c r="C52" s="38" t="s">
        <v>14</v>
      </c>
      <c r="D52" s="39">
        <v>1.5</v>
      </c>
      <c r="E52" s="39">
        <v>0</v>
      </c>
      <c r="F52" s="39">
        <f t="shared" si="1"/>
        <v>0</v>
      </c>
    </row>
    <row r="53" spans="1:7" ht="31.5" x14ac:dyDescent="0.25">
      <c r="A53" s="37">
        <v>10.029999999999999</v>
      </c>
      <c r="B53" s="16" t="s">
        <v>24</v>
      </c>
      <c r="C53" s="38" t="s">
        <v>3</v>
      </c>
      <c r="D53" s="39">
        <v>14.2</v>
      </c>
      <c r="E53" s="39">
        <v>0</v>
      </c>
      <c r="F53" s="39">
        <f t="shared" si="1"/>
        <v>0</v>
      </c>
    </row>
    <row r="54" spans="1:7" ht="31.5" x14ac:dyDescent="0.25">
      <c r="A54" s="67">
        <v>10.039999999999999</v>
      </c>
      <c r="B54" s="50" t="s">
        <v>41</v>
      </c>
      <c r="C54" s="38" t="s">
        <v>16</v>
      </c>
      <c r="D54" s="39">
        <v>10</v>
      </c>
      <c r="E54" s="39">
        <v>0</v>
      </c>
      <c r="F54" s="16">
        <f t="shared" si="1"/>
        <v>0</v>
      </c>
    </row>
    <row r="55" spans="1:7" x14ac:dyDescent="0.25">
      <c r="A55" s="37">
        <v>10.050000000000001</v>
      </c>
      <c r="B55" s="57" t="s">
        <v>71</v>
      </c>
      <c r="C55" s="38" t="s">
        <v>18</v>
      </c>
      <c r="D55" s="39">
        <v>4</v>
      </c>
      <c r="E55" s="39">
        <v>0</v>
      </c>
      <c r="F55" s="16">
        <f t="shared" si="1"/>
        <v>0</v>
      </c>
    </row>
    <row r="56" spans="1:7" ht="31.5" x14ac:dyDescent="0.25">
      <c r="A56" s="37">
        <v>10.06</v>
      </c>
      <c r="B56" s="57" t="s">
        <v>25</v>
      </c>
      <c r="C56" s="38" t="s">
        <v>3</v>
      </c>
      <c r="D56" s="39">
        <f>3*13</f>
        <v>39</v>
      </c>
      <c r="E56" s="39">
        <v>0</v>
      </c>
      <c r="F56" s="16">
        <f t="shared" si="1"/>
        <v>0</v>
      </c>
    </row>
    <row r="57" spans="1:7" ht="47.25" x14ac:dyDescent="0.25">
      <c r="A57" s="68">
        <v>10.07</v>
      </c>
      <c r="B57" s="39" t="s">
        <v>92</v>
      </c>
      <c r="C57" s="38" t="s">
        <v>3</v>
      </c>
      <c r="D57" s="39">
        <v>76.2</v>
      </c>
      <c r="E57" s="39">
        <v>0</v>
      </c>
      <c r="F57" s="16">
        <f t="shared" si="1"/>
        <v>0</v>
      </c>
    </row>
    <row r="58" spans="1:7" ht="21.75" customHeight="1" x14ac:dyDescent="0.25">
      <c r="A58" s="41"/>
      <c r="B58" s="70" t="s">
        <v>12</v>
      </c>
      <c r="C58" s="42"/>
      <c r="D58" s="31"/>
      <c r="E58" s="31"/>
      <c r="F58" s="31">
        <f>SUM(F51:F56)</f>
        <v>0</v>
      </c>
    </row>
    <row r="59" spans="1:7" ht="21.75" customHeight="1" x14ac:dyDescent="0.25">
      <c r="A59" s="69"/>
      <c r="B59" s="70" t="s">
        <v>4</v>
      </c>
      <c r="C59" s="29"/>
      <c r="D59" s="30"/>
      <c r="E59" s="30"/>
      <c r="F59" s="31">
        <f>SUM(F7,F12,F18,F23,F28,F33,F36,F46,F49,F58)</f>
        <v>0</v>
      </c>
    </row>
    <row r="62" spans="1:7" x14ac:dyDescent="0.25">
      <c r="A62" s="18"/>
      <c r="B62" s="72" t="s">
        <v>74</v>
      </c>
    </row>
    <row r="63" spans="1:7" x14ac:dyDescent="0.25">
      <c r="A63" s="9">
        <v>1</v>
      </c>
      <c r="B63" s="15" t="s">
        <v>75</v>
      </c>
    </row>
    <row r="64" spans="1:7" x14ac:dyDescent="0.25">
      <c r="A64" s="9">
        <v>2</v>
      </c>
      <c r="B64" s="73" t="s">
        <v>78</v>
      </c>
      <c r="C64" s="19"/>
    </row>
    <row r="65" spans="1:2" x14ac:dyDescent="0.25">
      <c r="A65" s="9">
        <v>3</v>
      </c>
      <c r="B65" s="10" t="s">
        <v>76</v>
      </c>
    </row>
    <row r="66" spans="1:2" x14ac:dyDescent="0.25">
      <c r="A66" s="9">
        <v>4</v>
      </c>
      <c r="B66" s="10" t="s">
        <v>77</v>
      </c>
    </row>
  </sheetData>
  <mergeCells count="1">
    <mergeCell ref="B2:F2"/>
  </mergeCells>
  <pageMargins left="0.35625000000000001" right="0.33750000000000002" top="0.75" bottom="0.75"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Giyada PS</vt:lpstr>
      <vt:lpstr>St. Kizito 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Malteser</cp:lastModifiedBy>
  <cp:lastPrinted>2021-11-30T13:38:20Z</cp:lastPrinted>
  <dcterms:created xsi:type="dcterms:W3CDTF">2020-02-05T07:46:04Z</dcterms:created>
  <dcterms:modified xsi:type="dcterms:W3CDTF">2021-12-13T06:02:21Z</dcterms:modified>
</cp:coreProperties>
</file>