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maltesercloud.sharepoint.com/sites/MI_southsudan/Logistic/REN/2026/Procurement/PRF_REN_2026_003 for latrine construction/RFQs or ITT/"/>
    </mc:Choice>
  </mc:AlternateContent>
  <xr:revisionPtr revIDLastSave="1" documentId="8_{A6C4AF00-E299-4655-B124-A8E68AC42AC1}" xr6:coauthVersionLast="47" xr6:coauthVersionMax="47" xr10:uidLastSave="{161E074C-0A5D-466E-8559-FFF66EAAE6B5}"/>
  <bookViews>
    <workbookView xWindow="-120" yWindow="-120" windowWidth="20730" windowHeight="11040" xr2:uid="{EBF2017B-6946-45B3-80DC-ED50810A0B34}"/>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1" l="1"/>
  <c r="F41" i="1"/>
  <c r="F40" i="1"/>
  <c r="B54" i="1" l="1"/>
  <c r="B49" i="1"/>
  <c r="A58" i="1"/>
  <c r="B57" i="1"/>
  <c r="B56" i="1"/>
  <c r="B55" i="1"/>
  <c r="B53" i="1"/>
  <c r="B52" i="1"/>
  <c r="F29" i="1"/>
  <c r="F30" i="1"/>
  <c r="F31" i="1"/>
  <c r="F28" i="1"/>
  <c r="F36" i="1"/>
  <c r="F37" i="1"/>
  <c r="F38" i="1"/>
  <c r="F39" i="1"/>
  <c r="F42" i="1"/>
  <c r="F44" i="1"/>
  <c r="F35" i="1"/>
  <c r="F32" i="1" l="1"/>
  <c r="D43" i="1"/>
  <c r="F43" i="1" s="1"/>
  <c r="D45" i="1"/>
  <c r="F45" i="1" s="1"/>
  <c r="F24" i="1" l="1"/>
  <c r="F23" i="1"/>
  <c r="F22" i="1"/>
  <c r="F21" i="1"/>
  <c r="F17" i="1"/>
  <c r="F16" i="1"/>
  <c r="F15" i="1"/>
  <c r="F14" i="1"/>
  <c r="F13" i="1"/>
  <c r="F12" i="1"/>
  <c r="F11" i="1"/>
  <c r="F8" i="1"/>
  <c r="F5" i="1"/>
  <c r="F6" i="1" s="1"/>
  <c r="C52" i="1" s="1"/>
  <c r="F9" i="1" l="1"/>
  <c r="C53" i="1" s="1"/>
  <c r="F18" i="1"/>
  <c r="F19" i="1" s="1"/>
  <c r="C54" i="1" s="1"/>
  <c r="F25" i="1"/>
  <c r="F26" i="1" s="1"/>
  <c r="C55" i="1" s="1"/>
  <c r="C56" i="1"/>
  <c r="F46" i="1" l="1"/>
  <c r="C58" i="1" s="1"/>
  <c r="C57" i="1" l="1"/>
</calcChain>
</file>

<file path=xl/sharedStrings.xml><?xml version="1.0" encoding="utf-8"?>
<sst xmlns="http://schemas.openxmlformats.org/spreadsheetml/2006/main" count="86" uniqueCount="63">
  <si>
    <t xml:space="preserve">Bill Of Quantities </t>
  </si>
  <si>
    <t>Lot…. Construction of  two blocks of 3-stance VIP latrines Abukardara and Gerger PHCC in Renk County</t>
  </si>
  <si>
    <t>S/No.</t>
  </si>
  <si>
    <t>Item</t>
  </si>
  <si>
    <t>Unit</t>
  </si>
  <si>
    <t>Quantity</t>
  </si>
  <si>
    <t>Unit rate (USD)</t>
  </si>
  <si>
    <t>Amount (USD)</t>
  </si>
  <si>
    <t>Contractors general obligation</t>
  </si>
  <si>
    <t xml:space="preserve">Preconstruction works, mobilization and demobilization </t>
  </si>
  <si>
    <t>L-S</t>
  </si>
  <si>
    <t>Sub-total 1</t>
  </si>
  <si>
    <t>Site clearance and Ground Preparations</t>
  </si>
  <si>
    <t xml:space="preserve">General cleaning of site and disposal of all materials arising from clearing </t>
  </si>
  <si>
    <t>L.S</t>
  </si>
  <si>
    <t>Sub-total 2</t>
  </si>
  <si>
    <t>Sub-structure</t>
  </si>
  <si>
    <t>Excavate for  pit latrine at adv. depth of 3m,  strip foundation of 0.4width x 0.6depth m, 1.5m depth x 1.0m width  for soak away pits, HWF platform  and apron surrounding  considering all in pit safety considerations</t>
  </si>
  <si>
    <t>Cu.m</t>
  </si>
  <si>
    <t>Concrete M10 to 100mm thick pit base, foundation trench, HWF platform and splash apron</t>
  </si>
  <si>
    <t>Provide and place  A142 BRC mesh and DPM for the floor slab/base and apron</t>
  </si>
  <si>
    <t>Sq.m</t>
  </si>
  <si>
    <t xml:space="preserve">200mm walling for the excavated pit and plinth walls in well burnt clay bricks bedded and jointed 1:4 cement sand mortar </t>
  </si>
  <si>
    <t>15mm thick  cement sand (1:4) plastering to pit wall rendered in cement  including  painting with water proof  material.</t>
  </si>
  <si>
    <t>Reinforced concrete M20 including formworks for slab,manhole cover, ground beams,and ramp</t>
  </si>
  <si>
    <t>High tensile steel bars (12mm and 8mm) including cutting bending tying,hooking and fixing for beams, slab and ram</t>
  </si>
  <si>
    <t>kg</t>
  </si>
  <si>
    <t>Imported murrum (gravel) well spread levelled and compacted.</t>
  </si>
  <si>
    <t>Sub-total 3</t>
  </si>
  <si>
    <t>Super-structure</t>
  </si>
  <si>
    <t xml:space="preserve">200 mm wide bituminous felt dump proof course </t>
  </si>
  <si>
    <t>m</t>
  </si>
  <si>
    <t>200mm thick super-structure walls including handwashing facility in standard blocks in cement sand (1:4) mortar: reinforced with hoop iron wall ties laid horizontally at 200mm spacing</t>
  </si>
  <si>
    <t>Reinforced concrete M20 to ring beam as shown in the drawing including formworks for ring beam.</t>
  </si>
  <si>
    <t>High tensile steel bars (12mm and 8mm) including cutting bending tying, hooking and fixing.</t>
  </si>
  <si>
    <r>
      <rPr>
        <b/>
        <i/>
        <u/>
        <sz val="11"/>
        <color theme="1"/>
        <rFont val="Arial Narrow"/>
        <family val="2"/>
      </rPr>
      <t xml:space="preserve">Roofing: </t>
    </r>
    <r>
      <rPr>
        <u/>
        <sz val="11"/>
        <color theme="1"/>
        <rFont val="Arial Narrow"/>
        <family val="2"/>
      </rPr>
      <t>Supply all required items</t>
    </r>
    <r>
      <rPr>
        <sz val="11"/>
        <color theme="1"/>
        <rFont val="Arial Narrow"/>
        <family val="2"/>
      </rPr>
      <t xml:space="preserve"> and construct roof as per the drawing (hard timber rafter 4"X2",hard  timber purlins 3"X2",hard  timber facial boards 9"X1" smoothly sharp  including painting and  pre-painted corrugated roofing sheets guage 28)  at the roof plan area as shown in the drawing </t>
    </r>
  </si>
  <si>
    <t>Sqm</t>
  </si>
  <si>
    <t>Sub-total 4</t>
  </si>
  <si>
    <t>Finishes</t>
  </si>
  <si>
    <r>
      <rPr>
        <b/>
        <i/>
        <sz val="11"/>
        <color theme="1"/>
        <rFont val="Arial Narrow"/>
        <family val="2"/>
      </rPr>
      <t>Plastering</t>
    </r>
    <r>
      <rPr>
        <sz val="11"/>
        <color theme="1"/>
        <rFont val="Arial Narrow"/>
        <family val="2"/>
      </rPr>
      <t xml:space="preserve">                                                                                                                                                                           Interior  and exterior plastering 15mm thick with 1:4 cement sand mortar with smooth finishing before painting for exterior wall</t>
    </r>
  </si>
  <si>
    <r>
      <rPr>
        <b/>
        <i/>
        <sz val="11"/>
        <color theme="1"/>
        <rFont val="Arial Narrow"/>
        <family val="2"/>
      </rPr>
      <t>Rough casting</t>
    </r>
    <r>
      <rPr>
        <sz val="11"/>
        <color theme="1"/>
        <rFont val="Arial Narrow"/>
        <family val="2"/>
      </rPr>
      <t xml:space="preserve">                                                                                                                                                                      Apply rough casting (20 mm thick) over waterproof plastered base coat of external wall surfaces upto window level, including all prep and curing</t>
    </r>
  </si>
  <si>
    <r>
      <rPr>
        <b/>
        <i/>
        <sz val="11"/>
        <color theme="1"/>
        <rFont val="Arial Narrow"/>
        <family val="2"/>
      </rPr>
      <t xml:space="preserve">Painting </t>
    </r>
    <r>
      <rPr>
        <i/>
        <sz val="11"/>
        <color theme="1"/>
        <rFont val="Arial Narrow"/>
        <family val="2"/>
      </rPr>
      <t xml:space="preserve"> </t>
    </r>
    <r>
      <rPr>
        <sz val="11"/>
        <color theme="1"/>
        <rFont val="Arial Narrow"/>
        <family val="2"/>
      </rPr>
      <t xml:space="preserve">                                                                                                                                                                    Prepare surface, apply primer coats and three coats of plastic emulsion paint and rendered with oil paints after applying primer coats </t>
    </r>
  </si>
  <si>
    <r>
      <rPr>
        <b/>
        <i/>
        <sz val="11"/>
        <color theme="1"/>
        <rFont val="Arial Narrow"/>
        <family val="2"/>
      </rPr>
      <t xml:space="preserve">Floor                                                                                                                                                                             </t>
    </r>
    <r>
      <rPr>
        <sz val="11"/>
        <color theme="1"/>
        <rFont val="Arial Narrow"/>
        <family val="2"/>
      </rPr>
      <t xml:space="preserve">Apply cement mortar on the Apron and for the floor is mix with red oxide </t>
    </r>
    <r>
      <rPr>
        <b/>
        <sz val="11"/>
        <color theme="1"/>
        <rFont val="Arial Narrow"/>
        <family val="2"/>
      </rPr>
      <t xml:space="preserve"> </t>
    </r>
    <r>
      <rPr>
        <b/>
        <u/>
        <sz val="11"/>
        <color theme="1"/>
        <rFont val="Arial Narrow"/>
        <family val="2"/>
      </rPr>
      <t xml:space="preserve">  </t>
    </r>
    <r>
      <rPr>
        <i/>
        <sz val="11"/>
        <color theme="1"/>
        <rFont val="Arial Narrow"/>
        <family val="2"/>
      </rPr>
      <t xml:space="preserve">                                                                                                                                                               </t>
    </r>
    <r>
      <rPr>
        <sz val="11"/>
        <color theme="1"/>
        <rFont val="Arial Narrow"/>
        <family val="2"/>
      </rPr>
      <t xml:space="preserve">                                                                                                                                                      </t>
    </r>
  </si>
  <si>
    <t>Sub-total 5</t>
  </si>
  <si>
    <t>Supplies and Fittings</t>
  </si>
  <si>
    <t>Door and windows (use lead lined metal as frames )</t>
  </si>
  <si>
    <t>Supply and installing of metal doors 40x40x4mm including fabrication and painting in  metallic plate 4mm thickness with 30cm metallic louvers at the top and proper  in and out locking system with a medium size padlocks.</t>
  </si>
  <si>
    <t>No</t>
  </si>
  <si>
    <t>Supply and installing metal grill doors SHS 40x40x2mm including painting for the door frame and shutter 30x30x3mm at 20 sq.cm cross-section. Provide a medium sized padlock.</t>
  </si>
  <si>
    <t>Supply and installing metal guard rails SHS 30x30x3mm at 20 sq.cm cross-section above curtain wall, including painting</t>
  </si>
  <si>
    <t xml:space="preserve">latrine block </t>
  </si>
  <si>
    <t>Supply and installing  metal windows including fabrication and painting with proper ventilation using metalic louvers</t>
  </si>
  <si>
    <t>Supply and install of plastic  standard  scotting pan (sato pan)</t>
  </si>
  <si>
    <t>Supply padded direct drop  (seat) sanitary  plastic to the disable design with a drop hole</t>
  </si>
  <si>
    <t>Supply and install 1.5 inche dai galvanised circular hollow section hand rails to the disabled room as shown in the drawing for both Male and female block</t>
  </si>
  <si>
    <t>Supply and install 1.5 inch dai galvanised circular hollow section hand rails at the entrance of the latrine blocks</t>
  </si>
  <si>
    <t>Provision and installation 4'' PVC pipe with cap at each latrine stance should be 60cm above the roof of the latrine blocks</t>
  </si>
  <si>
    <r>
      <rPr>
        <b/>
        <i/>
        <sz val="11"/>
        <color theme="1"/>
        <rFont val="Arial Narrow"/>
        <family val="2"/>
      </rPr>
      <t>Hand Washing Facility (HWF)</t>
    </r>
    <r>
      <rPr>
        <sz val="11"/>
        <color theme="1"/>
        <rFont val="Arial Narrow"/>
        <family val="2"/>
      </rPr>
      <t xml:space="preserve">                                                                                                                                          Provide and install 250liters storage tank on a weld platform 80cm height using 40x40*3mm SHS casted on the ground, firmly secure the tank against theft. Connect the handwashing facility with 1 tap 3/4 (England made) through a GI SHS. The grey water is directed through a floor trap to a 1x1x1.5m soak away pit filled with gravels. </t>
    </r>
  </si>
  <si>
    <r>
      <rPr>
        <b/>
        <sz val="11"/>
        <color theme="1"/>
        <rFont val="Arial Narrow"/>
        <family val="2"/>
      </rPr>
      <t>Visibility</t>
    </r>
    <r>
      <rPr>
        <sz val="11"/>
        <color theme="1"/>
        <rFont val="Arial Narrow"/>
        <family val="2"/>
      </rPr>
      <t xml:space="preserve">                                                                                                                                                                       Painting visibility 1X1.8m Visibilities white background  on each  curtain wall of the 2 latrine blocks  including the cost for preparing the wall surface and the artwork as well as paintng for slogan for  MALES &amp; FEMALES Size 40cm long x10cm wide </t>
    </r>
  </si>
  <si>
    <t>Sub-total 6</t>
  </si>
  <si>
    <t>Grand Total</t>
  </si>
  <si>
    <t>Lot:.</t>
  </si>
  <si>
    <t>SNo.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</si>
</sst>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Aptos Narrow"/>
      <family val="2"/>
      <scheme val="minor"/>
    </font>
    <font>
      <sz val="11"/>
      <color theme="1"/>
      <name val="Arial Narrow"/>
      <family val="2"/>
    </font>
    <font>
      <b/>
      <sz val="12"/>
      <color theme="1"/>
      <name val="Arial Narrow"/>
      <family val="2"/>
    </font>
    <font>
      <sz val="12"/>
      <color theme="1"/>
      <name val="Arial Narrow"/>
      <family val="2"/>
    </font>
    <font>
      <b/>
      <sz val="11"/>
      <color theme="1"/>
      <name val="Arial Narrow"/>
      <family val="2"/>
    </font>
    <font>
      <sz val="11"/>
      <name val="Arial Narrow"/>
      <family val="2"/>
    </font>
    <font>
      <b/>
      <sz val="11"/>
      <name val="Arial Narrow"/>
      <family val="2"/>
    </font>
    <font>
      <b/>
      <i/>
      <u/>
      <sz val="11"/>
      <color theme="1"/>
      <name val="Arial Narrow"/>
      <family val="2"/>
    </font>
    <font>
      <u/>
      <sz val="11"/>
      <color theme="1"/>
      <name val="Arial Narrow"/>
      <family val="2"/>
    </font>
    <font>
      <b/>
      <i/>
      <sz val="11"/>
      <color theme="1"/>
      <name val="Arial Narrow"/>
      <family val="2"/>
    </font>
    <font>
      <i/>
      <sz val="11"/>
      <color theme="1"/>
      <name val="Arial Narrow"/>
      <family val="2"/>
    </font>
    <font>
      <b/>
      <u/>
      <sz val="11"/>
      <color theme="1"/>
      <name val="Arial Narrow"/>
      <family val="2"/>
    </font>
  </fonts>
  <fills count="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right style="hair">
        <color auto="1"/>
      </right>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bottom style="hair">
        <color auto="1"/>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style="hair">
        <color auto="1"/>
      </right>
      <top style="hair">
        <color auto="1"/>
      </top>
      <bottom style="hair">
        <color auto="1"/>
      </bottom>
      <diagonal/>
    </border>
  </borders>
  <cellStyleXfs count="1">
    <xf numFmtId="0" fontId="0" fillId="0" borderId="0"/>
  </cellStyleXfs>
  <cellXfs count="97">
    <xf numFmtId="0" fontId="0" fillId="0" borderId="0" xfId="0"/>
    <xf numFmtId="0" fontId="4" fillId="2" borderId="1" xfId="0" applyFont="1" applyFill="1" applyBorder="1" applyAlignment="1">
      <alignment horizontal="center" vertical="center" wrapText="1"/>
    </xf>
    <xf numFmtId="0" fontId="4" fillId="0" borderId="2" xfId="0" applyFont="1" applyBorder="1" applyAlignment="1">
      <alignment wrapText="1"/>
    </xf>
    <xf numFmtId="0" fontId="1" fillId="0" borderId="2" xfId="0" applyFont="1" applyBorder="1" applyAlignment="1">
      <alignment horizontal="center" wrapText="1"/>
    </xf>
    <xf numFmtId="0" fontId="1" fillId="0" borderId="2" xfId="0" applyFont="1" applyBorder="1" applyAlignment="1">
      <alignment wrapText="1"/>
    </xf>
    <xf numFmtId="0" fontId="4" fillId="3" borderId="2" xfId="0" applyFont="1" applyFill="1" applyBorder="1" applyAlignment="1">
      <alignment horizontal="right" wrapText="1"/>
    </xf>
    <xf numFmtId="0" fontId="4" fillId="3" borderId="2" xfId="0" applyFont="1" applyFill="1" applyBorder="1" applyAlignment="1">
      <alignment horizontal="center" wrapText="1"/>
    </xf>
    <xf numFmtId="0" fontId="1" fillId="3" borderId="2" xfId="0" applyFont="1" applyFill="1" applyBorder="1" applyAlignment="1">
      <alignment horizontal="center" vertical="center"/>
    </xf>
    <xf numFmtId="0" fontId="4" fillId="0" borderId="2" xfId="0" applyFont="1" applyBorder="1" applyAlignment="1">
      <alignment horizontal="left" wrapText="1"/>
    </xf>
    <xf numFmtId="0" fontId="4" fillId="0" borderId="2" xfId="0" applyFont="1" applyBorder="1" applyAlignment="1">
      <alignment horizont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4" fillId="0" borderId="4" xfId="0" applyFont="1" applyBorder="1" applyAlignment="1">
      <alignment horizontal="left" wrapText="1"/>
    </xf>
    <xf numFmtId="0" fontId="1" fillId="0" borderId="5" xfId="0" applyFont="1" applyBorder="1" applyAlignment="1">
      <alignment horizontal="center" wrapText="1"/>
    </xf>
    <xf numFmtId="0" fontId="1" fillId="4" borderId="2" xfId="0" applyFont="1" applyFill="1" applyBorder="1" applyAlignment="1">
      <alignment vertical="center" wrapText="1"/>
    </xf>
    <xf numFmtId="0" fontId="1" fillId="0" borderId="2" xfId="0" applyFont="1" applyBorder="1" applyAlignment="1">
      <alignment horizontal="left" vertical="center" wrapText="1"/>
    </xf>
    <xf numFmtId="0" fontId="4" fillId="0" borderId="2" xfId="0" applyFont="1" applyBorder="1" applyAlignment="1">
      <alignment vertical="center" wrapText="1"/>
    </xf>
    <xf numFmtId="0" fontId="1" fillId="0" borderId="4" xfId="0" applyFont="1" applyBorder="1" applyAlignment="1">
      <alignment horizontal="left"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4" fillId="5" borderId="2" xfId="0" applyFont="1" applyFill="1" applyBorder="1" applyAlignment="1">
      <alignment horizontal="right" wrapText="1"/>
    </xf>
    <xf numFmtId="0" fontId="4" fillId="5" borderId="2" xfId="0" applyFont="1" applyFill="1" applyBorder="1" applyAlignment="1">
      <alignment horizontal="center" wrapText="1"/>
    </xf>
    <xf numFmtId="0" fontId="5" fillId="0" borderId="2" xfId="0" applyFont="1" applyBorder="1" applyAlignment="1">
      <alignment wrapText="1"/>
    </xf>
    <xf numFmtId="0" fontId="1" fillId="0" borderId="2" xfId="0" applyFont="1" applyBorder="1" applyAlignment="1">
      <alignment vertical="top" wrapText="1"/>
    </xf>
    <xf numFmtId="0" fontId="4" fillId="2" borderId="1" xfId="0" applyFont="1" applyFill="1" applyBorder="1" applyAlignment="1">
      <alignment horizontal="right" wrapText="1"/>
    </xf>
    <xf numFmtId="0" fontId="4" fillId="2" borderId="1" xfId="0" applyFont="1" applyFill="1" applyBorder="1" applyAlignment="1">
      <alignment horizontal="center"/>
    </xf>
    <xf numFmtId="0" fontId="1" fillId="0" borderId="0" xfId="0" applyFont="1" applyAlignment="1">
      <alignment wrapText="1"/>
    </xf>
    <xf numFmtId="0" fontId="1" fillId="0" borderId="0" xfId="0" applyFont="1" applyAlignment="1">
      <alignment horizontal="center"/>
    </xf>
    <xf numFmtId="0" fontId="1" fillId="0" borderId="0" xfId="0" applyFont="1" applyAlignment="1">
      <alignment horizontal="center" vertical="center" wrapText="1"/>
    </xf>
    <xf numFmtId="0" fontId="4" fillId="3" borderId="4" xfId="0" applyFont="1" applyFill="1" applyBorder="1" applyAlignment="1">
      <alignment horizontal="center" wrapText="1"/>
    </xf>
    <xf numFmtId="0" fontId="4" fillId="3" borderId="12" xfId="0" applyFont="1" applyFill="1" applyBorder="1" applyAlignment="1">
      <alignment horizontal="center" wrapText="1"/>
    </xf>
    <xf numFmtId="2" fontId="4" fillId="2" borderId="1" xfId="0" applyNumberFormat="1" applyFont="1" applyFill="1" applyBorder="1" applyAlignment="1">
      <alignment horizontal="center" vertical="center" wrapText="1"/>
    </xf>
    <xf numFmtId="0" fontId="1" fillId="0" borderId="2" xfId="0" applyFont="1" applyBorder="1" applyAlignment="1">
      <alignment horizontal="left" wrapText="1"/>
    </xf>
    <xf numFmtId="0" fontId="1" fillId="0" borderId="2" xfId="0" applyFont="1" applyBorder="1"/>
    <xf numFmtId="1" fontId="4" fillId="2" borderId="1" xfId="0" applyNumberFormat="1" applyFont="1" applyFill="1" applyBorder="1" applyAlignment="1">
      <alignment horizontal="center" vertical="center" wrapText="1"/>
    </xf>
    <xf numFmtId="1" fontId="1" fillId="0" borderId="2" xfId="0" applyNumberFormat="1" applyFont="1" applyBorder="1" applyAlignment="1">
      <alignment horizontal="right" vertical="center"/>
    </xf>
    <xf numFmtId="1" fontId="1" fillId="0" borderId="6" xfId="0" applyNumberFormat="1" applyFont="1" applyBorder="1" applyAlignment="1">
      <alignment vertical="center"/>
    </xf>
    <xf numFmtId="1" fontId="1" fillId="0" borderId="8" xfId="0" applyNumberFormat="1" applyFont="1" applyBorder="1" applyAlignment="1">
      <alignment vertical="center"/>
    </xf>
    <xf numFmtId="1" fontId="1" fillId="0" borderId="0" xfId="0" applyNumberFormat="1" applyFont="1" applyAlignment="1">
      <alignment horizontal="center" vertical="center" wrapText="1"/>
    </xf>
    <xf numFmtId="0" fontId="4" fillId="0" borderId="2" xfId="0" applyFont="1" applyBorder="1" applyAlignment="1">
      <alignment horizontal="center" vertical="center"/>
    </xf>
    <xf numFmtId="0" fontId="4" fillId="3"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2" borderId="1" xfId="0" applyFont="1" applyFill="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0" fillId="0" borderId="0" xfId="0" applyAlignment="1">
      <alignment vertical="center"/>
    </xf>
    <xf numFmtId="1" fontId="1" fillId="0" borderId="0" xfId="0" applyNumberFormat="1" applyFont="1" applyAlignment="1">
      <alignment vertical="center"/>
    </xf>
    <xf numFmtId="1" fontId="4" fillId="3" borderId="2" xfId="0" applyNumberFormat="1" applyFont="1" applyFill="1" applyBorder="1" applyAlignment="1">
      <alignment horizontal="right" vertical="center"/>
    </xf>
    <xf numFmtId="1" fontId="4" fillId="3" borderId="6" xfId="0" applyNumberFormat="1" applyFont="1" applyFill="1" applyBorder="1" applyAlignment="1">
      <alignment vertical="center"/>
    </xf>
    <xf numFmtId="1" fontId="1" fillId="4" borderId="6" xfId="0" applyNumberFormat="1" applyFont="1" applyFill="1" applyBorder="1" applyAlignment="1">
      <alignment vertical="center"/>
    </xf>
    <xf numFmtId="1" fontId="4" fillId="5" borderId="6" xfId="0" applyNumberFormat="1" applyFont="1" applyFill="1" applyBorder="1" applyAlignment="1">
      <alignment vertical="center"/>
    </xf>
    <xf numFmtId="1" fontId="4" fillId="2" borderId="1" xfId="0" applyNumberFormat="1" applyFont="1" applyFill="1" applyBorder="1" applyAlignment="1">
      <alignment vertical="center"/>
    </xf>
    <xf numFmtId="1" fontId="0" fillId="0" borderId="0" xfId="0" applyNumberFormat="1" applyAlignment="1">
      <alignment vertical="center"/>
    </xf>
    <xf numFmtId="2" fontId="1" fillId="0" borderId="0" xfId="0" applyNumberFormat="1" applyFont="1" applyAlignment="1">
      <alignment horizontal="center" vertical="center"/>
    </xf>
    <xf numFmtId="2" fontId="1" fillId="0" borderId="2" xfId="0" applyNumberFormat="1" applyFont="1" applyBorder="1" applyAlignment="1">
      <alignment horizontal="center" vertical="center"/>
    </xf>
    <xf numFmtId="2" fontId="1" fillId="0" borderId="7" xfId="0" applyNumberFormat="1" applyFont="1" applyBorder="1" applyAlignment="1">
      <alignment horizontal="center" vertical="center"/>
    </xf>
    <xf numFmtId="2" fontId="4" fillId="0" borderId="7" xfId="0" applyNumberFormat="1" applyFont="1" applyBorder="1" applyAlignment="1">
      <alignment horizontal="center" vertical="center"/>
    </xf>
    <xf numFmtId="2" fontId="4" fillId="0" borderId="2" xfId="0" applyNumberFormat="1" applyFont="1" applyBorder="1" applyAlignment="1">
      <alignment horizontal="center" vertical="center"/>
    </xf>
    <xf numFmtId="2" fontId="1" fillId="3" borderId="2" xfId="0" applyNumberFormat="1" applyFont="1" applyFill="1" applyBorder="1" applyAlignment="1">
      <alignment horizontal="center" vertical="center"/>
    </xf>
    <xf numFmtId="2" fontId="4" fillId="0" borderId="3" xfId="0" applyNumberFormat="1" applyFont="1" applyBorder="1" applyAlignment="1">
      <alignment horizontal="center" vertical="center"/>
    </xf>
    <xf numFmtId="2" fontId="1" fillId="3" borderId="7" xfId="0" applyNumberFormat="1" applyFont="1" applyFill="1" applyBorder="1" applyAlignment="1">
      <alignment horizontal="center" vertical="center"/>
    </xf>
    <xf numFmtId="2" fontId="4" fillId="5" borderId="7" xfId="0" applyNumberFormat="1" applyFont="1" applyFill="1" applyBorder="1" applyAlignment="1">
      <alignment horizontal="center" vertical="center"/>
    </xf>
    <xf numFmtId="2" fontId="4" fillId="2" borderId="1" xfId="0" applyNumberFormat="1" applyFont="1" applyFill="1" applyBorder="1" applyAlignment="1">
      <alignment horizontal="center" vertical="center"/>
    </xf>
    <xf numFmtId="0" fontId="0" fillId="0" borderId="0" xfId="0" applyAlignment="1">
      <alignment horizontal="center" vertical="center"/>
    </xf>
    <xf numFmtId="164" fontId="4" fillId="2" borderId="1" xfId="0" applyNumberFormat="1" applyFont="1" applyFill="1" applyBorder="1" applyAlignment="1">
      <alignment horizontal="center" vertical="center" wrapText="1"/>
    </xf>
    <xf numFmtId="164" fontId="5" fillId="0" borderId="2" xfId="0" applyNumberFormat="1" applyFont="1" applyBorder="1" applyAlignment="1">
      <alignment horizontal="center" vertical="center"/>
    </xf>
    <xf numFmtId="164" fontId="6" fillId="3" borderId="2" xfId="0" applyNumberFormat="1" applyFont="1" applyFill="1" applyBorder="1" applyAlignment="1">
      <alignment horizontal="center" vertical="center"/>
    </xf>
    <xf numFmtId="164" fontId="6" fillId="0" borderId="2" xfId="0" applyNumberFormat="1" applyFont="1" applyBorder="1" applyAlignment="1">
      <alignment horizontal="center" vertical="center"/>
    </xf>
    <xf numFmtId="164" fontId="1" fillId="0" borderId="0" xfId="0" applyNumberFormat="1" applyFont="1" applyAlignment="1">
      <alignment horizontal="center" vertical="center"/>
    </xf>
    <xf numFmtId="164" fontId="5" fillId="4" borderId="2" xfId="0" quotePrefix="1" applyNumberFormat="1" applyFont="1" applyFill="1" applyBorder="1" applyAlignment="1">
      <alignment horizontal="center" vertical="center"/>
    </xf>
    <xf numFmtId="164" fontId="1" fillId="0" borderId="2" xfId="0" quotePrefix="1" applyNumberFormat="1" applyFont="1" applyBorder="1" applyAlignment="1">
      <alignment horizontal="center" vertical="center"/>
    </xf>
    <xf numFmtId="164" fontId="1" fillId="0" borderId="2" xfId="0" applyNumberFormat="1" applyFont="1" applyBorder="1" applyAlignment="1">
      <alignment horizontal="center" vertical="center"/>
    </xf>
    <xf numFmtId="164" fontId="1" fillId="4" borderId="2" xfId="0" applyNumberFormat="1" applyFont="1" applyFill="1" applyBorder="1" applyAlignment="1">
      <alignment horizontal="center" vertical="center"/>
    </xf>
    <xf numFmtId="164" fontId="4" fillId="3" borderId="2" xfId="0" applyNumberFormat="1" applyFont="1" applyFill="1" applyBorder="1" applyAlignment="1">
      <alignment horizontal="center" vertical="center"/>
    </xf>
    <xf numFmtId="164" fontId="5" fillId="4" borderId="2" xfId="0" applyNumberFormat="1" applyFont="1" applyFill="1" applyBorder="1" applyAlignment="1">
      <alignment horizontal="center" vertical="center"/>
    </xf>
    <xf numFmtId="164" fontId="1" fillId="0" borderId="4" xfId="0" applyNumberFormat="1" applyFont="1" applyBorder="1" applyAlignment="1">
      <alignment horizontal="center" vertical="center"/>
    </xf>
    <xf numFmtId="164" fontId="4" fillId="5" borderId="2" xfId="0" applyNumberFormat="1" applyFont="1" applyFill="1" applyBorder="1" applyAlignment="1">
      <alignment horizontal="center" vertical="center"/>
    </xf>
    <xf numFmtId="164" fontId="4" fillId="2" borderId="1" xfId="0" applyNumberFormat="1" applyFont="1" applyFill="1" applyBorder="1" applyAlignment="1">
      <alignment horizontal="center" vertical="center"/>
    </xf>
    <xf numFmtId="164" fontId="0" fillId="0" borderId="0" xfId="0" applyNumberFormat="1" applyAlignment="1">
      <alignment horizontal="center" vertical="center"/>
    </xf>
    <xf numFmtId="0" fontId="1" fillId="0" borderId="2" xfId="0" applyFont="1" applyBorder="1" applyAlignment="1">
      <alignment horizontal="center"/>
    </xf>
    <xf numFmtId="0" fontId="1" fillId="0" borderId="0" xfId="0" applyFont="1"/>
    <xf numFmtId="1" fontId="1" fillId="0" borderId="6" xfId="0" applyNumberFormat="1" applyFont="1" applyBorder="1"/>
    <xf numFmtId="1" fontId="4" fillId="3" borderId="11" xfId="0" applyNumberFormat="1" applyFont="1" applyFill="1" applyBorder="1" applyAlignment="1">
      <alignment horizontal="center"/>
    </xf>
    <xf numFmtId="1" fontId="4" fillId="3" borderId="12" xfId="0" applyNumberFormat="1" applyFont="1" applyFill="1" applyBorder="1" applyAlignment="1">
      <alignment horizontal="center"/>
    </xf>
    <xf numFmtId="0" fontId="4" fillId="3" borderId="11" xfId="0" applyFont="1" applyFill="1" applyBorder="1" applyAlignment="1">
      <alignment horizontal="center" wrapText="1"/>
    </xf>
    <xf numFmtId="0" fontId="4" fillId="3" borderId="12" xfId="0" applyFont="1" applyFill="1" applyBorder="1" applyAlignment="1">
      <alignment horizontal="center" wrapText="1"/>
    </xf>
    <xf numFmtId="1" fontId="4" fillId="3" borderId="2" xfId="0" applyNumberFormat="1" applyFont="1" applyFill="1" applyBorder="1" applyAlignment="1">
      <alignment horizontal="center"/>
    </xf>
    <xf numFmtId="0" fontId="2" fillId="0" borderId="0" xfId="0" applyFont="1" applyAlignment="1">
      <alignment horizontal="center" wrapText="1"/>
    </xf>
    <xf numFmtId="0" fontId="3" fillId="0" borderId="0" xfId="0" applyFont="1" applyAlignment="1">
      <alignment horizontal="center" wrapText="1"/>
    </xf>
    <xf numFmtId="2" fontId="4" fillId="0" borderId="0" xfId="0" applyNumberFormat="1" applyFont="1" applyAlignment="1">
      <alignment horizontal="center"/>
    </xf>
    <xf numFmtId="0" fontId="4" fillId="0" borderId="0" xfId="0" applyFont="1" applyAlignment="1">
      <alignment horizontal="center"/>
    </xf>
    <xf numFmtId="2" fontId="1" fillId="0" borderId="0" xfId="0" applyNumberFormat="1" applyFont="1" applyAlignment="1">
      <alignment horizontal="center" wrapText="1"/>
    </xf>
    <xf numFmtId="0" fontId="1" fillId="0" borderId="0" xfId="0" applyFont="1" applyAlignment="1">
      <alignment horizontal="center" wrapText="1"/>
    </xf>
    <xf numFmtId="2" fontId="4" fillId="2" borderId="1" xfId="0" applyNumberFormat="1" applyFont="1" applyFill="1" applyBorder="1" applyAlignment="1">
      <alignment horizontal="center" vertical="center" wrapText="1"/>
    </xf>
    <xf numFmtId="1" fontId="4" fillId="3" borderId="9" xfId="0" applyNumberFormat="1" applyFont="1" applyFill="1" applyBorder="1" applyAlignment="1">
      <alignment horizontal="center"/>
    </xf>
    <xf numFmtId="1" fontId="4" fillId="3" borderId="10"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0510D-41AF-4769-85C1-351CBED5F3F7}">
  <dimension ref="A1:F58"/>
  <sheetViews>
    <sheetView tabSelected="1" view="pageLayout" topLeftCell="A45" zoomScale="98" zoomScaleNormal="100" zoomScalePageLayoutView="98" workbookViewId="0">
      <selection activeCell="F48" sqref="F48"/>
    </sheetView>
  </sheetViews>
  <sheetFormatPr defaultRowHeight="15" x14ac:dyDescent="0.25"/>
  <cols>
    <col min="1" max="1" width="5" style="64" customWidth="1"/>
    <col min="2" max="2" width="85.42578125" customWidth="1"/>
    <col min="3" max="3" width="9.28515625" customWidth="1"/>
    <col min="4" max="4" width="8.85546875" style="79" customWidth="1"/>
    <col min="5" max="5" width="9.42578125" style="46" customWidth="1"/>
    <col min="6" max="6" width="8.7109375" style="53"/>
  </cols>
  <sheetData>
    <row r="1" spans="1:6" ht="31.5" customHeight="1" x14ac:dyDescent="0.25">
      <c r="A1" s="54"/>
      <c r="B1" s="88" t="s">
        <v>0</v>
      </c>
      <c r="C1" s="89"/>
      <c r="D1" s="89"/>
      <c r="E1" s="89"/>
      <c r="F1" s="47"/>
    </row>
    <row r="2" spans="1:6" ht="33.75" customHeight="1" x14ac:dyDescent="0.3">
      <c r="A2" s="90" t="s">
        <v>1</v>
      </c>
      <c r="B2" s="91"/>
      <c r="C2" s="91"/>
      <c r="D2" s="91"/>
      <c r="E2" s="91"/>
      <c r="F2" s="91"/>
    </row>
    <row r="3" spans="1:6" ht="33" x14ac:dyDescent="0.25">
      <c r="A3" s="32" t="s">
        <v>2</v>
      </c>
      <c r="B3" s="1" t="s">
        <v>3</v>
      </c>
      <c r="C3" s="1" t="s">
        <v>4</v>
      </c>
      <c r="D3" s="65" t="s">
        <v>5</v>
      </c>
      <c r="E3" s="1" t="s">
        <v>6</v>
      </c>
      <c r="F3" s="35" t="s">
        <v>7</v>
      </c>
    </row>
    <row r="4" spans="1:6" ht="16.5" x14ac:dyDescent="0.3">
      <c r="A4" s="58">
        <v>1</v>
      </c>
      <c r="B4" s="2" t="s">
        <v>8</v>
      </c>
      <c r="C4" s="3"/>
      <c r="D4" s="66"/>
      <c r="E4" s="12"/>
      <c r="F4" s="36"/>
    </row>
    <row r="5" spans="1:6" ht="16.5" x14ac:dyDescent="0.3">
      <c r="A5" s="55">
        <v>1.01</v>
      </c>
      <c r="B5" s="4" t="s">
        <v>9</v>
      </c>
      <c r="C5" s="3" t="s">
        <v>10</v>
      </c>
      <c r="D5" s="66">
        <v>1</v>
      </c>
      <c r="E5" s="12"/>
      <c r="F5" s="36">
        <f>D5*E5</f>
        <v>0</v>
      </c>
    </row>
    <row r="6" spans="1:6" ht="16.5" x14ac:dyDescent="0.3">
      <c r="A6" s="59"/>
      <c r="B6" s="5" t="s">
        <v>11</v>
      </c>
      <c r="C6" s="6"/>
      <c r="D6" s="67"/>
      <c r="E6" s="7"/>
      <c r="F6" s="48">
        <f>F5</f>
        <v>0</v>
      </c>
    </row>
    <row r="7" spans="1:6" ht="16.5" x14ac:dyDescent="0.3">
      <c r="A7" s="58">
        <v>2</v>
      </c>
      <c r="B7" s="8" t="s">
        <v>12</v>
      </c>
      <c r="C7" s="9"/>
      <c r="D7" s="68"/>
      <c r="E7" s="40"/>
      <c r="F7" s="36"/>
    </row>
    <row r="8" spans="1:6" ht="16.5" x14ac:dyDescent="0.25">
      <c r="A8" s="55">
        <v>2.0099999999999998</v>
      </c>
      <c r="B8" s="10" t="s">
        <v>13</v>
      </c>
      <c r="C8" s="11" t="s">
        <v>14</v>
      </c>
      <c r="D8" s="66">
        <v>1</v>
      </c>
      <c r="E8" s="12"/>
      <c r="F8" s="36">
        <f>D8*E8</f>
        <v>0</v>
      </c>
    </row>
    <row r="9" spans="1:6" ht="16.5" x14ac:dyDescent="0.3">
      <c r="A9" s="59"/>
      <c r="B9" s="5" t="s">
        <v>15</v>
      </c>
      <c r="C9" s="6"/>
      <c r="D9" s="67"/>
      <c r="E9" s="7"/>
      <c r="F9" s="48">
        <f>F8</f>
        <v>0</v>
      </c>
    </row>
    <row r="10" spans="1:6" ht="16.5" x14ac:dyDescent="0.3">
      <c r="A10" s="60">
        <v>3</v>
      </c>
      <c r="B10" s="13" t="s">
        <v>16</v>
      </c>
      <c r="C10" s="14"/>
      <c r="D10" s="69"/>
      <c r="E10" s="20"/>
      <c r="F10" s="37"/>
    </row>
    <row r="11" spans="1:6" ht="33.950000000000003" customHeight="1" x14ac:dyDescent="0.25">
      <c r="A11" s="56">
        <v>3.01</v>
      </c>
      <c r="B11" s="10" t="s">
        <v>17</v>
      </c>
      <c r="C11" s="11" t="s">
        <v>18</v>
      </c>
      <c r="D11" s="66">
        <v>102</v>
      </c>
      <c r="E11" s="12"/>
      <c r="F11" s="37">
        <f t="shared" ref="F11:F18" si="0">D11*E11</f>
        <v>0</v>
      </c>
    </row>
    <row r="12" spans="1:6" ht="16.5" x14ac:dyDescent="0.25">
      <c r="A12" s="56">
        <v>3.02</v>
      </c>
      <c r="B12" s="10" t="s">
        <v>19</v>
      </c>
      <c r="C12" s="11" t="s">
        <v>18</v>
      </c>
      <c r="D12" s="70">
        <v>7.56</v>
      </c>
      <c r="E12" s="12"/>
      <c r="F12" s="37">
        <f t="shared" si="0"/>
        <v>0</v>
      </c>
    </row>
    <row r="13" spans="1:6" ht="16.5" x14ac:dyDescent="0.3">
      <c r="A13" s="56">
        <v>3.03</v>
      </c>
      <c r="B13" s="10" t="s">
        <v>20</v>
      </c>
      <c r="C13" s="3" t="s">
        <v>21</v>
      </c>
      <c r="D13" s="71">
        <v>22.02</v>
      </c>
      <c r="E13" s="12"/>
      <c r="F13" s="37">
        <f t="shared" si="0"/>
        <v>0</v>
      </c>
    </row>
    <row r="14" spans="1:6" ht="33" x14ac:dyDescent="0.25">
      <c r="A14" s="56">
        <v>3.04</v>
      </c>
      <c r="B14" s="15" t="s">
        <v>22</v>
      </c>
      <c r="C14" s="11" t="s">
        <v>21</v>
      </c>
      <c r="D14" s="72">
        <v>120</v>
      </c>
      <c r="E14" s="12"/>
      <c r="F14" s="37">
        <f t="shared" si="0"/>
        <v>0</v>
      </c>
    </row>
    <row r="15" spans="1:6" ht="33" x14ac:dyDescent="0.25">
      <c r="A15" s="56">
        <v>3.05</v>
      </c>
      <c r="B15" s="10" t="s">
        <v>23</v>
      </c>
      <c r="C15" s="11" t="s">
        <v>21</v>
      </c>
      <c r="D15" s="72">
        <v>317</v>
      </c>
      <c r="E15" s="12"/>
      <c r="F15" s="37">
        <f t="shared" si="0"/>
        <v>0</v>
      </c>
    </row>
    <row r="16" spans="1:6" ht="21.6" customHeight="1" x14ac:dyDescent="0.25">
      <c r="A16" s="56">
        <v>3.06</v>
      </c>
      <c r="B16" s="10" t="s">
        <v>24</v>
      </c>
      <c r="C16" s="11" t="s">
        <v>18</v>
      </c>
      <c r="D16" s="72">
        <v>9</v>
      </c>
      <c r="E16" s="12"/>
      <c r="F16" s="37">
        <f t="shared" si="0"/>
        <v>0</v>
      </c>
    </row>
    <row r="17" spans="1:6" ht="33" x14ac:dyDescent="0.25">
      <c r="A17" s="56">
        <v>3.07</v>
      </c>
      <c r="B17" s="10" t="s">
        <v>25</v>
      </c>
      <c r="C17" s="11" t="s">
        <v>26</v>
      </c>
      <c r="D17" s="73">
        <v>306</v>
      </c>
      <c r="E17" s="12"/>
      <c r="F17" s="37">
        <f t="shared" si="0"/>
        <v>0</v>
      </c>
    </row>
    <row r="18" spans="1:6" ht="16.5" x14ac:dyDescent="0.25">
      <c r="A18" s="56">
        <v>3.08</v>
      </c>
      <c r="B18" s="16" t="s">
        <v>27</v>
      </c>
      <c r="C18" s="11" t="s">
        <v>18</v>
      </c>
      <c r="D18" s="72">
        <v>48</v>
      </c>
      <c r="E18" s="12"/>
      <c r="F18" s="37">
        <f t="shared" si="0"/>
        <v>0</v>
      </c>
    </row>
    <row r="19" spans="1:6" ht="16.5" x14ac:dyDescent="0.3">
      <c r="A19" s="61"/>
      <c r="B19" s="5" t="s">
        <v>28</v>
      </c>
      <c r="C19" s="6"/>
      <c r="D19" s="74"/>
      <c r="E19" s="41"/>
      <c r="F19" s="49">
        <f>SUM(F11:F18)</f>
        <v>0</v>
      </c>
    </row>
    <row r="20" spans="1:6" ht="16.5" x14ac:dyDescent="0.25">
      <c r="A20" s="57">
        <v>4</v>
      </c>
      <c r="B20" s="17" t="s">
        <v>29</v>
      </c>
      <c r="C20" s="11"/>
      <c r="D20" s="72"/>
      <c r="E20" s="12"/>
      <c r="F20" s="50"/>
    </row>
    <row r="21" spans="1:6" ht="16.5" x14ac:dyDescent="0.3">
      <c r="A21" s="56">
        <v>4.01</v>
      </c>
      <c r="B21" s="4" t="s">
        <v>30</v>
      </c>
      <c r="C21" s="3" t="s">
        <v>31</v>
      </c>
      <c r="D21" s="72">
        <v>64.8</v>
      </c>
      <c r="E21" s="12"/>
      <c r="F21" s="37">
        <f>D21*E21</f>
        <v>0</v>
      </c>
    </row>
    <row r="22" spans="1:6" ht="33" x14ac:dyDescent="0.25">
      <c r="A22" s="56">
        <v>4.0199999999999996</v>
      </c>
      <c r="B22" s="10" t="s">
        <v>32</v>
      </c>
      <c r="C22" s="11" t="s">
        <v>21</v>
      </c>
      <c r="D22" s="72">
        <v>186</v>
      </c>
      <c r="E22" s="12"/>
      <c r="F22" s="37">
        <f>D22*E22</f>
        <v>0</v>
      </c>
    </row>
    <row r="23" spans="1:6" ht="16.5" x14ac:dyDescent="0.25">
      <c r="A23" s="56">
        <v>4.03</v>
      </c>
      <c r="B23" s="10" t="s">
        <v>33</v>
      </c>
      <c r="C23" s="11" t="s">
        <v>18</v>
      </c>
      <c r="D23" s="72">
        <v>3.24</v>
      </c>
      <c r="E23" s="12"/>
      <c r="F23" s="37">
        <f>D23*E23</f>
        <v>0</v>
      </c>
    </row>
    <row r="24" spans="1:6" ht="16.5" x14ac:dyDescent="0.25">
      <c r="A24" s="56">
        <v>4.04</v>
      </c>
      <c r="B24" s="10" t="s">
        <v>34</v>
      </c>
      <c r="C24" s="11" t="s">
        <v>26</v>
      </c>
      <c r="D24" s="75">
        <v>205.2</v>
      </c>
      <c r="E24" s="12"/>
      <c r="F24" s="37">
        <f>D24*E24</f>
        <v>0</v>
      </c>
    </row>
    <row r="25" spans="1:6" ht="49.5" x14ac:dyDescent="0.25">
      <c r="A25" s="56">
        <v>4.05</v>
      </c>
      <c r="B25" s="18" t="s">
        <v>35</v>
      </c>
      <c r="C25" s="19" t="s">
        <v>36</v>
      </c>
      <c r="D25" s="76">
        <v>39</v>
      </c>
      <c r="E25" s="20"/>
      <c r="F25" s="38">
        <f>D25*E25</f>
        <v>0</v>
      </c>
    </row>
    <row r="26" spans="1:6" ht="16.5" x14ac:dyDescent="0.3">
      <c r="A26" s="62"/>
      <c r="B26" s="21" t="s">
        <v>37</v>
      </c>
      <c r="C26" s="22"/>
      <c r="D26" s="77"/>
      <c r="E26" s="42"/>
      <c r="F26" s="51">
        <f>SUM(F21:F25)</f>
        <v>0</v>
      </c>
    </row>
    <row r="27" spans="1:6" ht="16.5" x14ac:dyDescent="0.3">
      <c r="A27" s="57">
        <v>5</v>
      </c>
      <c r="B27" s="8" t="s">
        <v>38</v>
      </c>
      <c r="C27" s="3"/>
      <c r="D27" s="72"/>
      <c r="E27" s="12"/>
      <c r="F27" s="37"/>
    </row>
    <row r="28" spans="1:6" ht="49.5" x14ac:dyDescent="0.25">
      <c r="A28" s="56">
        <v>5.01</v>
      </c>
      <c r="B28" s="10" t="s">
        <v>39</v>
      </c>
      <c r="C28" s="11" t="s">
        <v>21</v>
      </c>
      <c r="D28" s="73">
        <v>142.33000000000001</v>
      </c>
      <c r="E28" s="12"/>
      <c r="F28" s="37">
        <f>$D28*$E28</f>
        <v>0</v>
      </c>
    </row>
    <row r="29" spans="1:6" ht="49.5" x14ac:dyDescent="0.25">
      <c r="A29" s="56">
        <v>5.0199999999999996</v>
      </c>
      <c r="B29" s="10" t="s">
        <v>40</v>
      </c>
      <c r="C29" s="11" t="s">
        <v>21</v>
      </c>
      <c r="D29" s="73">
        <v>22.44</v>
      </c>
      <c r="E29" s="12"/>
      <c r="F29" s="37">
        <f t="shared" ref="F29:F31" si="1">$D29*$E29</f>
        <v>0</v>
      </c>
    </row>
    <row r="30" spans="1:6" ht="49.5" x14ac:dyDescent="0.25">
      <c r="A30" s="56">
        <v>5.03</v>
      </c>
      <c r="B30" s="10" t="s">
        <v>41</v>
      </c>
      <c r="C30" s="11" t="s">
        <v>21</v>
      </c>
      <c r="D30" s="73">
        <v>119.9</v>
      </c>
      <c r="E30" s="12"/>
      <c r="F30" s="37">
        <f t="shared" si="1"/>
        <v>0</v>
      </c>
    </row>
    <row r="31" spans="1:6" ht="33" x14ac:dyDescent="0.25">
      <c r="A31" s="56">
        <v>5.04</v>
      </c>
      <c r="B31" s="10" t="s">
        <v>42</v>
      </c>
      <c r="C31" s="11" t="s">
        <v>21</v>
      </c>
      <c r="D31" s="72">
        <v>39</v>
      </c>
      <c r="E31" s="12"/>
      <c r="F31" s="37">
        <f t="shared" si="1"/>
        <v>0</v>
      </c>
    </row>
    <row r="32" spans="1:6" ht="16.5" x14ac:dyDescent="0.3">
      <c r="A32" s="62"/>
      <c r="B32" s="21" t="s">
        <v>43</v>
      </c>
      <c r="C32" s="22"/>
      <c r="D32" s="77"/>
      <c r="E32" s="42"/>
      <c r="F32" s="51">
        <f>SUM(F28:F31)</f>
        <v>0</v>
      </c>
    </row>
    <row r="33" spans="1:6" ht="16.5" x14ac:dyDescent="0.3">
      <c r="A33" s="57">
        <v>6</v>
      </c>
      <c r="B33" s="8" t="s">
        <v>44</v>
      </c>
      <c r="C33" s="3"/>
      <c r="D33" s="72"/>
      <c r="E33" s="12"/>
      <c r="F33" s="37"/>
    </row>
    <row r="34" spans="1:6" ht="16.5" x14ac:dyDescent="0.3">
      <c r="A34" s="56">
        <v>6</v>
      </c>
      <c r="B34" s="8" t="s">
        <v>45</v>
      </c>
      <c r="C34" s="3"/>
      <c r="D34" s="72"/>
      <c r="E34" s="12"/>
      <c r="F34" s="37"/>
    </row>
    <row r="35" spans="1:6" ht="49.5" x14ac:dyDescent="0.3">
      <c r="A35" s="56">
        <v>6.01</v>
      </c>
      <c r="B35" s="4" t="s">
        <v>46</v>
      </c>
      <c r="C35" s="3" t="s">
        <v>47</v>
      </c>
      <c r="D35" s="72">
        <v>6</v>
      </c>
      <c r="E35" s="12"/>
      <c r="F35" s="37">
        <f>$D35*$E35</f>
        <v>0</v>
      </c>
    </row>
    <row r="36" spans="1:6" ht="33" x14ac:dyDescent="0.3">
      <c r="A36" s="56">
        <v>6.02</v>
      </c>
      <c r="B36" s="4" t="s">
        <v>48</v>
      </c>
      <c r="C36" s="3" t="s">
        <v>47</v>
      </c>
      <c r="D36" s="72">
        <v>4</v>
      </c>
      <c r="E36" s="12"/>
      <c r="F36" s="37">
        <f t="shared" ref="F36:F45" si="2">$D36*$E36</f>
        <v>0</v>
      </c>
    </row>
    <row r="37" spans="1:6" ht="29.45" customHeight="1" x14ac:dyDescent="0.3">
      <c r="A37" s="56">
        <v>6.03</v>
      </c>
      <c r="B37" s="10" t="s">
        <v>49</v>
      </c>
      <c r="C37" s="3" t="s">
        <v>50</v>
      </c>
      <c r="D37" s="72">
        <v>2</v>
      </c>
      <c r="E37" s="12"/>
      <c r="F37" s="37">
        <f t="shared" si="2"/>
        <v>0</v>
      </c>
    </row>
    <row r="38" spans="1:6" ht="16.5" x14ac:dyDescent="0.3">
      <c r="A38" s="56">
        <v>6.04</v>
      </c>
      <c r="B38" s="34" t="s">
        <v>51</v>
      </c>
      <c r="C38" s="3" t="s">
        <v>47</v>
      </c>
      <c r="D38" s="72">
        <v>6</v>
      </c>
      <c r="E38" s="12"/>
      <c r="F38" s="37">
        <f t="shared" si="2"/>
        <v>0</v>
      </c>
    </row>
    <row r="39" spans="1:6" ht="16.5" x14ac:dyDescent="0.3">
      <c r="A39" s="56">
        <v>6.05</v>
      </c>
      <c r="B39" s="23" t="s">
        <v>52</v>
      </c>
      <c r="C39" s="3" t="s">
        <v>47</v>
      </c>
      <c r="D39" s="72">
        <v>4</v>
      </c>
      <c r="E39" s="12"/>
      <c r="F39" s="37">
        <f t="shared" si="2"/>
        <v>0</v>
      </c>
    </row>
    <row r="40" spans="1:6" s="81" customFormat="1" ht="17.45" customHeight="1" x14ac:dyDescent="0.3">
      <c r="A40" s="56">
        <v>6.06</v>
      </c>
      <c r="B40" s="4" t="s">
        <v>53</v>
      </c>
      <c r="C40" s="3" t="s">
        <v>47</v>
      </c>
      <c r="D40" s="72">
        <v>2</v>
      </c>
      <c r="E40" s="80"/>
      <c r="F40" s="82">
        <f t="shared" ref="F40:F41" si="3">D40*E40</f>
        <v>0</v>
      </c>
    </row>
    <row r="41" spans="1:6" s="81" customFormat="1" ht="33" x14ac:dyDescent="0.3">
      <c r="A41" s="56">
        <v>6.07</v>
      </c>
      <c r="B41" s="24" t="s">
        <v>54</v>
      </c>
      <c r="C41" s="11" t="s">
        <v>50</v>
      </c>
      <c r="D41" s="72">
        <v>2</v>
      </c>
      <c r="E41" s="80"/>
      <c r="F41" s="37">
        <f t="shared" si="3"/>
        <v>0</v>
      </c>
    </row>
    <row r="42" spans="1:6" ht="33" x14ac:dyDescent="0.3">
      <c r="A42" s="56">
        <v>6.08</v>
      </c>
      <c r="B42" s="10" t="s">
        <v>55</v>
      </c>
      <c r="C42" s="3" t="s">
        <v>50</v>
      </c>
      <c r="D42" s="72">
        <v>2</v>
      </c>
      <c r="E42" s="12"/>
      <c r="F42" s="37">
        <f t="shared" si="2"/>
        <v>0</v>
      </c>
    </row>
    <row r="43" spans="1:6" ht="33" x14ac:dyDescent="0.3">
      <c r="A43" s="56">
        <v>6.09</v>
      </c>
      <c r="B43" s="4" t="s">
        <v>56</v>
      </c>
      <c r="C43" s="3" t="s">
        <v>50</v>
      </c>
      <c r="D43" s="72">
        <f>1*2</f>
        <v>2</v>
      </c>
      <c r="E43" s="12"/>
      <c r="F43" s="37">
        <f t="shared" si="2"/>
        <v>0</v>
      </c>
    </row>
    <row r="44" spans="1:6" ht="60.95" customHeight="1" x14ac:dyDescent="0.3">
      <c r="A44" s="56">
        <v>6.1</v>
      </c>
      <c r="B44" s="33" t="s">
        <v>57</v>
      </c>
      <c r="C44" s="11" t="s">
        <v>50</v>
      </c>
      <c r="D44" s="72">
        <v>2</v>
      </c>
      <c r="E44" s="12"/>
      <c r="F44" s="37">
        <f t="shared" si="2"/>
        <v>0</v>
      </c>
    </row>
    <row r="45" spans="1:6" ht="66" x14ac:dyDescent="0.3">
      <c r="A45" s="56">
        <v>6.11</v>
      </c>
      <c r="B45" s="4" t="s">
        <v>58</v>
      </c>
      <c r="C45" s="11" t="s">
        <v>50</v>
      </c>
      <c r="D45" s="72">
        <f>1*2</f>
        <v>2</v>
      </c>
      <c r="E45" s="12"/>
      <c r="F45" s="37">
        <f t="shared" si="2"/>
        <v>0</v>
      </c>
    </row>
    <row r="46" spans="1:6" ht="16.5" x14ac:dyDescent="0.3">
      <c r="A46" s="61"/>
      <c r="B46" s="5" t="s">
        <v>59</v>
      </c>
      <c r="C46" s="6"/>
      <c r="D46" s="74"/>
      <c r="E46" s="41"/>
      <c r="F46" s="49">
        <f>SUM(F35:F45)</f>
        <v>0</v>
      </c>
    </row>
    <row r="47" spans="1:6" ht="16.5" x14ac:dyDescent="0.3">
      <c r="A47" s="63"/>
      <c r="B47" s="25" t="s">
        <v>60</v>
      </c>
      <c r="C47" s="26"/>
      <c r="D47" s="78"/>
      <c r="E47" s="43"/>
      <c r="F47" s="52">
        <f>F46+F32+F26+F19+F9+F6</f>
        <v>0</v>
      </c>
    </row>
    <row r="48" spans="1:6" ht="16.5" x14ac:dyDescent="0.3">
      <c r="A48" s="54"/>
      <c r="B48" s="27"/>
      <c r="C48" s="28"/>
      <c r="D48" s="69"/>
      <c r="E48" s="44"/>
      <c r="F48" s="47"/>
    </row>
    <row r="49" spans="1:6" ht="16.5" x14ac:dyDescent="0.25">
      <c r="A49" s="54" t="s">
        <v>61</v>
      </c>
      <c r="B49" s="92" t="str">
        <f>A2</f>
        <v>Lot…. Construction of  two blocks of 3-stance VIP latrines Abukardara and Gerger PHCC in Renk County</v>
      </c>
      <c r="C49" s="93"/>
      <c r="D49" s="93"/>
      <c r="E49" s="44"/>
      <c r="F49" s="47"/>
    </row>
    <row r="50" spans="1:6" ht="16.5" x14ac:dyDescent="0.25">
      <c r="A50" s="54"/>
      <c r="B50" s="93"/>
      <c r="C50" s="93"/>
      <c r="D50" s="93"/>
      <c r="E50" s="44"/>
      <c r="F50" s="47"/>
    </row>
    <row r="51" spans="1:6" ht="16.5" x14ac:dyDescent="0.25">
      <c r="A51" s="32" t="s">
        <v>62</v>
      </c>
      <c r="B51" s="1" t="s">
        <v>3</v>
      </c>
      <c r="C51" s="94" t="s">
        <v>7</v>
      </c>
      <c r="D51" s="94"/>
      <c r="E51" s="45"/>
      <c r="F51" s="47"/>
    </row>
    <row r="52" spans="1:6" ht="16.5" x14ac:dyDescent="0.3">
      <c r="A52" s="59">
        <v>1</v>
      </c>
      <c r="B52" s="6" t="str">
        <f>B6</f>
        <v>Sub-total 1</v>
      </c>
      <c r="C52" s="95">
        <f>F6</f>
        <v>0</v>
      </c>
      <c r="D52" s="96"/>
      <c r="E52" s="45"/>
      <c r="F52" s="47"/>
    </row>
    <row r="53" spans="1:6" ht="16.5" x14ac:dyDescent="0.3">
      <c r="A53" s="59">
        <v>2</v>
      </c>
      <c r="B53" s="6" t="str">
        <f>B9</f>
        <v>Sub-total 2</v>
      </c>
      <c r="C53" s="87">
        <f>F9</f>
        <v>0</v>
      </c>
      <c r="D53" s="87"/>
      <c r="E53" s="29"/>
      <c r="F53" s="39"/>
    </row>
    <row r="54" spans="1:6" ht="16.5" x14ac:dyDescent="0.3">
      <c r="A54" s="59">
        <v>3</v>
      </c>
      <c r="B54" s="6" t="str">
        <f>B19</f>
        <v>Sub-total 3</v>
      </c>
      <c r="C54" s="83">
        <f>F19</f>
        <v>0</v>
      </c>
      <c r="D54" s="84"/>
      <c r="E54" s="29"/>
      <c r="F54" s="39"/>
    </row>
    <row r="55" spans="1:6" ht="16.5" x14ac:dyDescent="0.3">
      <c r="A55" s="59">
        <v>4</v>
      </c>
      <c r="B55" s="30" t="str">
        <f>B26</f>
        <v>Sub-total 4</v>
      </c>
      <c r="C55" s="83">
        <f>F26</f>
        <v>0</v>
      </c>
      <c r="D55" s="84"/>
      <c r="E55" s="29"/>
      <c r="F55" s="39"/>
    </row>
    <row r="56" spans="1:6" ht="16.5" x14ac:dyDescent="0.3">
      <c r="A56" s="59">
        <v>5</v>
      </c>
      <c r="B56" s="6" t="str">
        <f>B32</f>
        <v>Sub-total 5</v>
      </c>
      <c r="C56" s="83">
        <f>F32</f>
        <v>0</v>
      </c>
      <c r="D56" s="84"/>
      <c r="E56" s="45"/>
      <c r="F56" s="47"/>
    </row>
    <row r="57" spans="1:6" ht="16.5" x14ac:dyDescent="0.3">
      <c r="A57" s="59">
        <v>6</v>
      </c>
      <c r="B57" s="31" t="str">
        <f>B46</f>
        <v>Sub-total 6</v>
      </c>
      <c r="C57" s="83">
        <f>F46</f>
        <v>0</v>
      </c>
      <c r="D57" s="84"/>
      <c r="E57" s="45"/>
      <c r="F57" s="47"/>
    </row>
    <row r="58" spans="1:6" ht="16.5" x14ac:dyDescent="0.3">
      <c r="A58" s="85" t="str">
        <f>B47</f>
        <v>Grand Total</v>
      </c>
      <c r="B58" s="86"/>
      <c r="C58" s="83">
        <f>F47</f>
        <v>0</v>
      </c>
      <c r="D58" s="84"/>
      <c r="E58" s="45"/>
      <c r="F58" s="47"/>
    </row>
  </sheetData>
  <mergeCells count="12">
    <mergeCell ref="C53:D53"/>
    <mergeCell ref="B1:E1"/>
    <mergeCell ref="A2:F2"/>
    <mergeCell ref="B49:D50"/>
    <mergeCell ref="C51:D51"/>
    <mergeCell ref="C52:D52"/>
    <mergeCell ref="C54:D54"/>
    <mergeCell ref="C55:D55"/>
    <mergeCell ref="C56:D56"/>
    <mergeCell ref="A58:B58"/>
    <mergeCell ref="C58:D58"/>
    <mergeCell ref="C57:D57"/>
  </mergeCells>
  <pageMargins left="0.7" right="0.7" top="0.75" bottom="0.75" header="0.3" footer="0.3"/>
  <pageSetup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ddb8d19-433f-4faa-8a1a-9dc15e3f0b7d" xsi:nil="true"/>
    <lcf76f155ced4ddcb4097134ff3c332f xmlns="62c73090-0618-4bb0-96f1-470d28c7d1a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82BDD5A520902E488F823001B4A7BFB0" ma:contentTypeVersion="8" ma:contentTypeDescription="Ein neues Dokument erstellen." ma:contentTypeScope="" ma:versionID="bf34c13fb1f747ed36300bb99b7bf9e9">
  <xsd:schema xmlns:xsd="http://www.w3.org/2001/XMLSchema" xmlns:xs="http://www.w3.org/2001/XMLSchema" xmlns:p="http://schemas.microsoft.com/office/2006/metadata/properties" xmlns:ns2="9a8e476e-cce2-4e66-b09c-152a65af0e70" xmlns:ns3="62c73090-0618-4bb0-96f1-470d28c7d1a3" xmlns:ns4="8ddb8d19-433f-4faa-8a1a-9dc15e3f0b7d" targetNamespace="http://schemas.microsoft.com/office/2006/metadata/properties" ma:root="true" ma:fieldsID="35de463335a21a663f25e3ed783d940f" ns2:_="" ns3:_="" ns4:_="">
    <xsd:import namespace="9a8e476e-cce2-4e66-b09c-152a65af0e70"/>
    <xsd:import namespace="62c73090-0618-4bb0-96f1-470d28c7d1a3"/>
    <xsd:import namespace="8ddb8d19-433f-4faa-8a1a-9dc15e3f0b7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lcf76f155ced4ddcb4097134ff3c332f" minOccurs="0"/>
                <xsd:element ref="ns4:TaxCatchAll" minOccurs="0"/>
                <xsd:element ref="ns3:MediaServiceObjectDetectorVersions" minOccurs="0"/>
                <xsd:element ref="ns4:SharedWithUsers" minOccurs="0"/>
                <xsd:element ref="ns4: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8e476e-cce2-4e66-b09c-152a65af0e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2c73090-0618-4bb0-96f1-470d28c7d1a3" elementFormDefault="qualified">
    <xsd:import namespace="http://schemas.microsoft.com/office/2006/documentManagement/types"/>
    <xsd:import namespace="http://schemas.microsoft.com/office/infopath/2007/PartnerControls"/>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d175d4c7-dc8b-40ac-89bb-2a5077c907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db8d19-433f-4faa-8a1a-9dc15e3f0b7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4442df06-a5d1-436c-a5d2-d416a8accb32}" ma:internalName="TaxCatchAll" ma:showField="CatchAllData" ma:web="8ddb8d19-433f-4faa-8a1a-9dc15e3f0b7d">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C38F26-28E7-4914-BEB8-55BE22995340}">
  <ds:schemaRefs>
    <ds:schemaRef ds:uri="http://schemas.microsoft.com/sharepoint/v3/contenttype/forms"/>
  </ds:schemaRefs>
</ds:datastoreItem>
</file>

<file path=customXml/itemProps2.xml><?xml version="1.0" encoding="utf-8"?>
<ds:datastoreItem xmlns:ds="http://schemas.openxmlformats.org/officeDocument/2006/customXml" ds:itemID="{D5AD4282-9338-4CAD-B4BE-A0C169592432}">
  <ds:schemaRefs>
    <ds:schemaRef ds:uri="http://schemas.microsoft.com/office/2006/metadata/properties"/>
    <ds:schemaRef ds:uri="http://schemas.microsoft.com/office/infopath/2007/PartnerControls"/>
    <ds:schemaRef ds:uri="8ddb8d19-433f-4faa-8a1a-9dc15e3f0b7d"/>
    <ds:schemaRef ds:uri="62c73090-0618-4bb0-96f1-470d28c7d1a3"/>
  </ds:schemaRefs>
</ds:datastoreItem>
</file>

<file path=customXml/itemProps3.xml><?xml version="1.0" encoding="utf-8"?>
<ds:datastoreItem xmlns:ds="http://schemas.openxmlformats.org/officeDocument/2006/customXml" ds:itemID="{B5EC7BB4-5CB5-4BB0-A446-145D60126571}"/>
</file>

<file path=docMetadata/LabelInfo.xml><?xml version="1.0" encoding="utf-8"?>
<clbl:labelList xmlns:clbl="http://schemas.microsoft.com/office/2020/mipLabelMetadata">
  <clbl:label id="{affe7464-4ad0-4f65-bb24-7909061670de}" enabled="1" method="Standard" siteId="{7a0df6a5-35c9-4bdc-ae48-9c981a4d555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Opeli, Olga Stella</dc:creator>
  <cp:keywords/>
  <dc:description/>
  <cp:lastModifiedBy>Jamela, Raviro</cp:lastModifiedBy>
  <cp:revision/>
  <dcterms:created xsi:type="dcterms:W3CDTF">2025-05-27T12:12:07Z</dcterms:created>
  <dcterms:modified xsi:type="dcterms:W3CDTF">2026-01-30T08:11:25Z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0x01010082BDD5A520902E488F823001B4A7BFB0</vt:lpwstr>
  </property>
  <property fmtid="{D5CDD505-2E9C-101B-9397-08002B2CF9AE}" pid="3" name="MediaServiceImageTags">
    <vt:lpwstr/>
  </property>
</Properties>
</file>