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user\Desktop\ACTED\32EFU KFW\6.0 Logistics\9.0 Subcontractor Packages - Infrastructure\Appendices\Appendix 04 - BoQs FOR INFO ONLY\"/>
    </mc:Choice>
  </mc:AlternateContent>
  <xr:revisionPtr revIDLastSave="0" documentId="13_ncr:1_{7F2E489B-D95F-4ADC-AB66-BE90A8290535}" xr6:coauthVersionLast="36" xr6:coauthVersionMax="36" xr10:uidLastSave="{00000000-0000-0000-0000-000000000000}"/>
  <bookViews>
    <workbookView xWindow="0" yWindow="0" windowWidth="23040" windowHeight="9684" xr2:uid="{C88F424E-E2BB-45B5-B28A-BCB03E91A633}"/>
  </bookViews>
  <sheets>
    <sheet name="BOQ" sheetId="1" r:id="rId1"/>
  </sheets>
  <definedNames>
    <definedName name="_xlnm.Print_Area" localSheetId="0">BOQ!$A$1:$F$134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6" i="1" l="1"/>
  <c r="D127" i="1" l="1"/>
  <c r="D128" i="1"/>
  <c r="D129" i="1"/>
  <c r="D16" i="1"/>
  <c r="D65" i="1" l="1"/>
  <c r="D64" i="1"/>
  <c r="D59" i="1"/>
  <c r="D54" i="1"/>
  <c r="D93" i="1"/>
  <c r="D98" i="1"/>
  <c r="D55" i="1"/>
  <c r="D76" i="1"/>
  <c r="D75" i="1"/>
  <c r="D66" i="1"/>
  <c r="D53" i="1"/>
  <c r="D52" i="1"/>
  <c r="D18" i="1"/>
  <c r="D40" i="1"/>
  <c r="D30" i="1"/>
  <c r="D31" i="1"/>
</calcChain>
</file>

<file path=xl/sharedStrings.xml><?xml version="1.0" encoding="utf-8"?>
<sst xmlns="http://schemas.openxmlformats.org/spreadsheetml/2006/main" count="216" uniqueCount="126">
  <si>
    <t>ITEM</t>
  </si>
  <si>
    <t>DESCRIPTION OF WORK.</t>
  </si>
  <si>
    <t>UNIT</t>
  </si>
  <si>
    <t>QTY</t>
  </si>
  <si>
    <t>RATE IN USD</t>
  </si>
  <si>
    <t>AMOUNT IN USD</t>
  </si>
  <si>
    <t>A- SUB STRUCTURE.</t>
  </si>
  <si>
    <t>1- Excavation and Earth Work.</t>
  </si>
  <si>
    <t xml:space="preserve">                                           Total carried to summary ……</t>
  </si>
  <si>
    <t>2- Concrete Work.</t>
  </si>
  <si>
    <t>5cm thick lean concrete in C-7 150kg of cement/m3</t>
  </si>
  <si>
    <t>a - Under footing foundation pads.</t>
  </si>
  <si>
    <t>b - Under Masonry wall arround the building.</t>
  </si>
  <si>
    <t>a - In foundation footing pads.</t>
  </si>
  <si>
    <t>c - In grade beam.</t>
  </si>
  <si>
    <t>a - Dia.8mm deformed bar</t>
  </si>
  <si>
    <t>Kg</t>
  </si>
  <si>
    <t>b - Dia 12mm deformed bar</t>
  </si>
  <si>
    <t>3- Masonry Work.</t>
  </si>
  <si>
    <t>B- SUPER STRUCTURE,</t>
  </si>
  <si>
    <t>1. Concrete Work.</t>
  </si>
  <si>
    <t xml:space="preserve">a - In elevation column </t>
  </si>
  <si>
    <t>a - Dia.  8mm deformed bar</t>
  </si>
  <si>
    <t>3 - Roof work and steel structure Truss</t>
  </si>
  <si>
    <t>LM</t>
  </si>
  <si>
    <t>No.</t>
  </si>
  <si>
    <t>a - To internal wall surface</t>
  </si>
  <si>
    <r>
      <t>M</t>
    </r>
    <r>
      <rPr>
        <vertAlign val="superscript"/>
        <sz val="11"/>
        <color indexed="8"/>
        <rFont val="Arial"/>
        <family val="2"/>
      </rPr>
      <t>2</t>
    </r>
  </si>
  <si>
    <r>
      <t>M</t>
    </r>
    <r>
      <rPr>
        <vertAlign val="superscript"/>
        <sz val="11"/>
        <color indexed="8"/>
        <rFont val="Arial"/>
        <family val="2"/>
      </rPr>
      <t>3</t>
    </r>
  </si>
  <si>
    <r>
      <t xml:space="preserve">Backfill around </t>
    </r>
    <r>
      <rPr>
        <sz val="11"/>
        <rFont val="Arial"/>
        <family val="2"/>
      </rPr>
      <t>footing</t>
    </r>
    <r>
      <rPr>
        <sz val="11"/>
        <color indexed="8"/>
        <rFont val="Arial"/>
        <family val="2"/>
      </rPr>
      <t xml:space="preserve"> &amp; strip masonry  foundation wall  with excavated soil and ram in layers not exceeding 20cm thick</t>
    </r>
  </si>
  <si>
    <t>Cart away surplus excavated material to a  distance not exceeding 5km from site</t>
  </si>
  <si>
    <t>Reinforced concrete as described before, in C-25,360 kg of cement /m3 filled &amp; vibrated around rod steel bars according to ST. design. ( Steel &amp; F/W measured separately )</t>
  </si>
  <si>
    <r>
      <t xml:space="preserve">Reinforcement steel bars according to </t>
    </r>
    <r>
      <rPr>
        <b/>
        <sz val="11"/>
        <color indexed="8"/>
        <rFont val="Arial"/>
        <family val="2"/>
      </rPr>
      <t>ST</t>
    </r>
    <r>
      <rPr>
        <sz val="11"/>
        <color indexed="8"/>
        <rFont val="Arial"/>
        <family val="2"/>
      </rPr>
      <t>. detail drawing (price includes cutting, bending, placing in position and tying wires).</t>
    </r>
  </si>
  <si>
    <t>Clear off-site to remove top soil to an average depth of 20 cm thick as if clearing of all compound size (79.57*59.80)m.</t>
  </si>
  <si>
    <t>d - In 15cm thick ground slab.</t>
  </si>
  <si>
    <t>Provide, cut &amp; fix in position sawn wooden or equivalent form work to.</t>
  </si>
  <si>
    <t>Provide, cut and fix in position sawn  wooden or equivalent form work to :</t>
  </si>
  <si>
    <r>
      <t xml:space="preserve">Reinforcement steel bars according to </t>
    </r>
    <r>
      <rPr>
        <b/>
        <sz val="11"/>
        <color indexed="8"/>
        <rFont val="Arial"/>
        <family val="2"/>
      </rPr>
      <t>ST</t>
    </r>
    <r>
      <rPr>
        <sz val="11"/>
        <color indexed="8"/>
        <rFont val="Arial"/>
        <family val="2"/>
      </rPr>
      <t xml:space="preserve">. detail drawing as described before   </t>
    </r>
  </si>
  <si>
    <t>2 - Brick Work.</t>
  </si>
  <si>
    <t>Pre-painted 28 gauge corrugated roof cover fixed to RHS purlin with Dia.6.3mmx 200mm long J bolt with water tight washers.</t>
  </si>
  <si>
    <t>4 - Metal work.</t>
  </si>
  <si>
    <r>
      <t xml:space="preserve">Supplying &amp; fixing of 110 dia PVC  rain water </t>
    </r>
    <r>
      <rPr>
        <b/>
        <sz val="11"/>
        <rFont val="Arial"/>
        <family val="2"/>
      </rPr>
      <t>down pipes</t>
    </r>
    <r>
      <rPr>
        <sz val="11"/>
        <rFont val="Arial"/>
        <family val="2"/>
      </rPr>
      <t xml:space="preserve"> with metal straps to concrete block work at 1000mm centres vertically</t>
    </r>
  </si>
  <si>
    <t>Apply full -application of approved type plastic /oil paint by brush or spraying machine, price includes all necessary mixing chemicals, brushes, surface cleaning and polishing materials.</t>
  </si>
  <si>
    <r>
      <t>M</t>
    </r>
    <r>
      <rPr>
        <vertAlign val="superscript"/>
        <sz val="11"/>
        <color indexed="8"/>
        <rFont val="Arial"/>
        <family val="2"/>
      </rPr>
      <t>3</t>
    </r>
    <r>
      <rPr>
        <sz val="11"/>
        <color theme="1"/>
        <rFont val="Calibri"/>
        <family val="2"/>
        <scheme val="minor"/>
      </rPr>
      <t/>
    </r>
  </si>
  <si>
    <t>Dia 610 mm 1.1 Kwh, 5000CFM capacity axial exuast fan</t>
  </si>
  <si>
    <r>
      <t xml:space="preserve">Supplying &amp; fixing of  </t>
    </r>
    <r>
      <rPr>
        <b/>
        <sz val="11"/>
        <color indexed="8"/>
        <rFont val="Arial"/>
        <family val="2"/>
      </rPr>
      <t>RHS purlins</t>
    </r>
    <r>
      <rPr>
        <sz val="11"/>
        <color indexed="8"/>
        <rFont val="Arial"/>
        <family val="2"/>
      </rPr>
      <t xml:space="preserve">, 40 x 40 x 3mm; welded to truss </t>
    </r>
    <r>
      <rPr>
        <i/>
        <sz val="11"/>
        <color indexed="8"/>
        <rFont val="Arial"/>
        <family val="2"/>
      </rPr>
      <t>( measured separately</t>
    </r>
    <r>
      <rPr>
        <sz val="11"/>
        <color indexed="8"/>
        <rFont val="Arial"/>
        <family val="2"/>
      </rPr>
      <t>)at 900mm centers: complete with all the required paint works and all necessary supports</t>
    </r>
  </si>
  <si>
    <t>Supply and fix in position prepainted approved type good quality flush metal doors and windows  according to AR.and D&amp; W schedules, price includes all necessary iron monegeries, handles and yale type keys</t>
  </si>
  <si>
    <t xml:space="preserve">Excavation for foundation pad to a minmum depth of 150cm from stripped level (Depth of at least 1.5m). </t>
  </si>
  <si>
    <t>Ditto under hardcore with murram soil brought from out side to a thickness of  50cm</t>
  </si>
  <si>
    <t>b - In foundation column (with minimum depth of 1.5m).</t>
  </si>
  <si>
    <t>b - In foundation column (with minimum depth of 1.50m).</t>
  </si>
  <si>
    <t>40cm thick solid block foundation wall. [SCB] bedded on cement sand  mortar (1:4) below FGL Average Depth = 60cm</t>
  </si>
  <si>
    <t>Strip trench excavation to a depth 40cm for stone masonry foundation wall arround the building boundary.</t>
  </si>
  <si>
    <t>b - In door and window lintel &amp; canopies</t>
  </si>
  <si>
    <t>c - In level 1 ring  beams</t>
  </si>
  <si>
    <t>d - In level 2 tie beams</t>
  </si>
  <si>
    <t>d - In level-2 top tie beam</t>
  </si>
  <si>
    <t>c - In level-1 ring beam</t>
  </si>
  <si>
    <r>
      <t>12.5cm thick</t>
    </r>
    <r>
      <rPr>
        <b/>
        <sz val="11"/>
        <color indexed="8"/>
        <rFont val="Arial"/>
        <family val="2"/>
      </rPr>
      <t xml:space="preserve"> </t>
    </r>
    <r>
      <rPr>
        <sz val="11"/>
        <color indexed="8"/>
        <rFont val="Arial"/>
        <family val="2"/>
      </rPr>
      <t>Brick wall bedded on cement sand mortar mix(1:3) both faces left for plastering.</t>
    </r>
  </si>
  <si>
    <t>c - Dia 20mm deformed bar</t>
  </si>
  <si>
    <t>Ditto to roof ridge with development length of 900mm including for ridge vents.</t>
  </si>
  <si>
    <t>Supply and mount 60*40*3mm RHS steel top and bottom truss members  according to drawing. Price includes elongation plates gusset plates, welding, two coats of antirust paint.</t>
  </si>
  <si>
    <t>Supply and mount 40*40*3mm RHS steel vertical and diagonal truss members  according to drawing. Price includes elongation plates gusset plates, welding, two coats of antirust paint.</t>
  </si>
  <si>
    <r>
      <t>Supplying &amp; fixing of PVC square/round</t>
    </r>
    <r>
      <rPr>
        <b/>
        <sz val="11"/>
        <rFont val="Arial"/>
        <family val="2"/>
      </rPr>
      <t xml:space="preserve"> eave gutters </t>
    </r>
    <r>
      <rPr>
        <sz val="11"/>
        <rFont val="Arial"/>
        <family val="2"/>
      </rPr>
      <t>of cross section 150mm x 1500mm or as specified, including all necessary accessories.</t>
    </r>
  </si>
  <si>
    <t xml:space="preserve">Rain water harvesting 2000L plan water tanker </t>
  </si>
  <si>
    <t>a - D1 (sliding door)size 3.05m x 2.8m</t>
  </si>
  <si>
    <t>b - D2 size 0.9m x 2.1m</t>
  </si>
  <si>
    <t>c - D3 size 0.7m x 2.1m</t>
  </si>
  <si>
    <t>d - D4 size 0.9m x 2.1m(CGI glazed doors)</t>
  </si>
  <si>
    <t>e- W2 size 1mx1m</t>
  </si>
  <si>
    <t>f- W1 size 2mx1m</t>
  </si>
  <si>
    <t xml:space="preserve">e - Rain water harvesting Water tanker base </t>
  </si>
  <si>
    <t>b - To external wall surface with parapet wall included</t>
  </si>
  <si>
    <t>b - In door and window lintel and canopies</t>
  </si>
  <si>
    <t>e- In watertanker base</t>
  </si>
  <si>
    <t>Cement screed floor finish</t>
  </si>
  <si>
    <t>5 - Finishing works.</t>
  </si>
  <si>
    <t>6- Painting.</t>
  </si>
  <si>
    <t xml:space="preserve">GRAND TOTAL </t>
  </si>
  <si>
    <t>FENCE</t>
  </si>
  <si>
    <t xml:space="preserve">Excavation for foundation pad to a minmum depth of 60cm from stripped level . </t>
  </si>
  <si>
    <t>2 - Metal work.</t>
  </si>
  <si>
    <t>Supply and fix in position prepainted approved type good quality flush metal panel  doors  according to AR.and D&amp; W schedules, price includes all necessary iron monegeries, handles and yale type keys</t>
  </si>
  <si>
    <t>a - D01 size 430 x 250cm</t>
  </si>
  <si>
    <t xml:space="preserve">                                                             Total Summary</t>
  </si>
  <si>
    <t>ACCESS ROAD</t>
  </si>
  <si>
    <t>A- SUB STRUCTURE</t>
  </si>
  <si>
    <t>Clear off-site to remove top soil to an average depth of 20 cm thick as if clearing of all compound size (7*22)m.</t>
  </si>
  <si>
    <t>Scarification and recompaction to depth of 40cm</t>
  </si>
  <si>
    <t>20cm thick selected material well rolled and consolidated with the ground</t>
  </si>
  <si>
    <t>20cm thick maram well rolled and consolidated with the ground</t>
  </si>
  <si>
    <t>total summary</t>
  </si>
  <si>
    <t>a - In foundation of CHS posts</t>
  </si>
  <si>
    <t>1. Metal post Work.</t>
  </si>
  <si>
    <t>Provide and fix 50mm Dia CHS post to the fence chain</t>
  </si>
  <si>
    <t>a - Dia.  50mm dia CHS</t>
  </si>
  <si>
    <t>pcs</t>
  </si>
  <si>
    <t>b- Gage 14 wire mesh for fence</t>
  </si>
  <si>
    <t>IBBA (MEDEBE) HONEY PROCESSING UNIT</t>
  </si>
  <si>
    <t>A. PRELIMINARY WORKS</t>
  </si>
  <si>
    <t>A.1</t>
  </si>
  <si>
    <r>
      <t xml:space="preserve">The contractor shall </t>
    </r>
    <r>
      <rPr>
        <b/>
        <sz val="10"/>
        <rFont val="Arial"/>
        <family val="2"/>
      </rPr>
      <t>provide and maintain temporary sheds for the storage of materials, tools, and tackle and the use of all persons employed on the Site</t>
    </r>
    <r>
      <rPr>
        <sz val="10"/>
        <rFont val="Arial"/>
        <family val="2"/>
      </rPr>
      <t>.  Those used for the storage of cement and other perishable materials and the like are to be weatherproofed at all times</t>
    </r>
  </si>
  <si>
    <t>Item</t>
  </si>
  <si>
    <t>A.2</t>
  </si>
  <si>
    <r>
      <t>Provide, maintain and keep in a clean condition adequate temporary sanitary accommodation and facilities</t>
    </r>
    <r>
      <rPr>
        <sz val="10"/>
        <rFont val="Arial"/>
        <family val="2"/>
      </rPr>
      <t xml:space="preserve"> in accordance with local regulations for all persons employed on the Works.</t>
    </r>
  </si>
  <si>
    <t>A.3</t>
  </si>
  <si>
    <r>
      <t xml:space="preserve">Allow for </t>
    </r>
    <r>
      <rPr>
        <b/>
        <sz val="10"/>
        <rFont val="Arial"/>
        <family val="2"/>
      </rPr>
      <t>supplying temporary electricity</t>
    </r>
    <r>
      <rPr>
        <sz val="10"/>
        <rFont val="Arial"/>
        <family val="2"/>
      </rPr>
      <t xml:space="preserve"> for the Works and facilities of the contractor including 'connection, distribution system for the work, internal arrangements and all payment to the authorities for connections. It is the responsibility of the Contractor to ensure steady and uninterrupted power supply to Works.  The Contractor shall not be entitled to claim and the Employer shall not pay cost incurred by the Contractor for using electric power generators or for using other alternative power supply method in case there happened to be disruptions to normal power supply due to any reason.</t>
    </r>
  </si>
  <si>
    <t>A.4</t>
  </si>
  <si>
    <r>
      <t xml:space="preserve">Allow for </t>
    </r>
    <r>
      <rPr>
        <b/>
        <sz val="10"/>
        <rFont val="Arial"/>
        <family val="2"/>
      </rPr>
      <t xml:space="preserve">provision of water </t>
    </r>
    <r>
      <rPr>
        <sz val="10"/>
        <rFont val="Arial"/>
        <family val="2"/>
      </rPr>
      <t xml:space="preserve"> for the works including drinking water, and paying all charges and other expenses in connection with the supply from water mains or any other alternative method of water supply, storage and distribution.  It is the sole responsibility of the contractor to ensure steady, uninterrupted adequate supply of water required for main contract and nominated sub contract work.</t>
    </r>
  </si>
  <si>
    <t>A.5</t>
  </si>
  <si>
    <r>
      <t xml:space="preserve">Allow for providing and maintenance of </t>
    </r>
    <r>
      <rPr>
        <b/>
        <sz val="10"/>
        <rFont val="Arial"/>
        <family val="2"/>
      </rPr>
      <t>name board</t>
    </r>
    <r>
      <rPr>
        <sz val="10"/>
        <rFont val="Arial"/>
        <family val="2"/>
      </rPr>
      <t xml:space="preserve"> and advertising board to the specifications and as directed by the Engineer.</t>
    </r>
  </si>
  <si>
    <t>A.6</t>
  </si>
  <si>
    <r>
      <t xml:space="preserve">Allow for </t>
    </r>
    <r>
      <rPr>
        <b/>
        <sz val="10"/>
        <rFont val="Arial"/>
        <family val="2"/>
      </rPr>
      <t>mobilization</t>
    </r>
    <r>
      <rPr>
        <sz val="10"/>
        <rFont val="Arial"/>
        <family val="2"/>
      </rPr>
      <t xml:space="preserve"> i.e  plant, machinery, other equipments including his work force etc  to the site</t>
    </r>
  </si>
  <si>
    <t>Contractor's All Risk Insurance(CAR)</t>
  </si>
  <si>
    <t>A.7</t>
  </si>
  <si>
    <t>The All Risks insurance cover for the construction works, the construction plant, and for third party insurance.</t>
  </si>
  <si>
    <t>Reinforced concrete in C-20 318kg of cement /m3 filled and vibrated around steel bars (steel &amp; F/W measured separately).</t>
  </si>
  <si>
    <t>a- Mass concrete ramp and stair</t>
  </si>
  <si>
    <t>b- Mass concrete apron</t>
  </si>
  <si>
    <t>Reinforced concrete in C-15 300kg of cement /m3 filled and vibrated around steel bars (steel &amp; F/W measured separately).</t>
  </si>
  <si>
    <r>
      <t>23cm thick</t>
    </r>
    <r>
      <rPr>
        <b/>
        <sz val="11"/>
        <color indexed="8"/>
        <rFont val="Arial"/>
        <family val="2"/>
      </rPr>
      <t xml:space="preserve"> </t>
    </r>
    <r>
      <rPr>
        <sz val="11"/>
        <color indexed="8"/>
        <rFont val="Arial"/>
        <family val="2"/>
      </rPr>
      <t>Brick wall bedded on cement sand mortar mix(1:3) both faces left for plastering.</t>
    </r>
  </si>
  <si>
    <t xml:space="preserve">           Electrical Installation work   2.5%      …….…...………………………..……</t>
  </si>
  <si>
    <t>Supply and lay One layer 1000 gauge polythene sheet damp proof material : Under bed: 300mm laps</t>
  </si>
  <si>
    <r>
      <t>Anti - termite treatment</t>
    </r>
    <r>
      <rPr>
        <sz val="11"/>
        <rFont val="Arial"/>
        <family val="2"/>
      </rPr>
      <t xml:space="preserve"> to fillings and tops of foundations: as " Aldrex" or equal and approved insecticide treatment: applied in accordance with the manufacturer's printed instructions : include for 10 years warranty  period.</t>
    </r>
  </si>
  <si>
    <t>Supplying and laying BRC mesh A142 to BS4483 in ground floor slab (Note that the rate shall include 200 mm overlaps &amp; wastage).</t>
  </si>
  <si>
    <t xml:space="preserve">         Sanitary Installation work     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</si>
</sst>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quot; &quot;* #,##0.00&quot; &quot;;&quot; &quot;* \(#,##0.00\);&quot; &quot;* &quot;-&quot;??&quot; &quot;"/>
  </numFmts>
  <fonts count="24" x14ac:knownFonts="1">
    <font>
      <sz val="11"/>
      <color theme="1"/>
      <name val="Calibri"/>
      <family val="2"/>
      <scheme val="minor"/>
    </font>
    <font>
      <sz val="11"/>
      <color theme="1"/>
      <name val="Calibri"/>
      <family val="2"/>
      <scheme val="minor"/>
    </font>
    <font>
      <b/>
      <sz val="11"/>
      <color indexed="8"/>
      <name val="Arial"/>
      <family val="2"/>
    </font>
    <font>
      <sz val="11"/>
      <color indexed="8"/>
      <name val="Arial"/>
      <family val="2"/>
    </font>
    <font>
      <vertAlign val="superscript"/>
      <sz val="11"/>
      <color indexed="8"/>
      <name val="Arial"/>
      <family val="2"/>
    </font>
    <font>
      <sz val="11"/>
      <name val="Arial"/>
      <family val="2"/>
    </font>
    <font>
      <sz val="12"/>
      <name val="Book Antiqua"/>
      <family val="1"/>
    </font>
    <font>
      <sz val="8"/>
      <name val="Calibri"/>
      <family val="2"/>
      <scheme val="minor"/>
    </font>
    <font>
      <sz val="11"/>
      <color rgb="FF000000"/>
      <name val="Arial"/>
      <family val="2"/>
    </font>
    <font>
      <i/>
      <sz val="11"/>
      <color indexed="8"/>
      <name val="Arial"/>
      <family val="2"/>
    </font>
    <font>
      <sz val="12"/>
      <name val="Arial"/>
      <family val="2"/>
    </font>
    <font>
      <b/>
      <sz val="11"/>
      <name val="Arial"/>
      <family val="2"/>
    </font>
    <font>
      <sz val="12"/>
      <color indexed="8"/>
      <name val="Arial"/>
      <family val="2"/>
    </font>
    <font>
      <sz val="10"/>
      <name val="Arial"/>
      <family val="2"/>
    </font>
    <font>
      <b/>
      <sz val="16"/>
      <color indexed="8"/>
      <name val="Arial"/>
      <family val="2"/>
    </font>
    <font>
      <b/>
      <sz val="12"/>
      <color indexed="8"/>
      <name val="Arial"/>
      <family val="2"/>
    </font>
    <font>
      <sz val="15"/>
      <color rgb="FF000000"/>
      <name val="Book Antiqua"/>
      <family val="1"/>
    </font>
    <font>
      <sz val="11"/>
      <color rgb="FF000000"/>
      <name val="Calibri"/>
      <family val="2"/>
    </font>
    <font>
      <b/>
      <u val="doubleAccounting"/>
      <sz val="11"/>
      <color indexed="8"/>
      <name val="Arial"/>
      <family val="2"/>
    </font>
    <font>
      <b/>
      <u val="double"/>
      <sz val="11"/>
      <color indexed="8"/>
      <name val="Arial"/>
      <family val="2"/>
    </font>
    <font>
      <sz val="11"/>
      <color theme="1"/>
      <name val="Arial"/>
      <family val="2"/>
    </font>
    <font>
      <b/>
      <u val="doubleAccounting"/>
      <sz val="12"/>
      <color indexed="8"/>
      <name val="Arial"/>
      <family val="2"/>
    </font>
    <font>
      <b/>
      <sz val="10"/>
      <name val="Arial"/>
      <family val="2"/>
    </font>
    <font>
      <sz val="12"/>
      <color rgb="FF000000"/>
      <name val="Arial"/>
      <family val="2"/>
    </font>
  </fonts>
  <fills count="6">
    <fill>
      <patternFill patternType="none"/>
    </fill>
    <fill>
      <patternFill patternType="gray125"/>
    </fill>
    <fill>
      <patternFill patternType="solid">
        <fgColor theme="0" tint="-0.34998626667073579"/>
        <bgColor indexed="64"/>
      </patternFill>
    </fill>
    <fill>
      <patternFill patternType="solid">
        <fgColor indexed="55"/>
        <bgColor indexed="64"/>
      </patternFill>
    </fill>
    <fill>
      <patternFill patternType="solid">
        <fgColor rgb="FFFFFF00"/>
        <bgColor indexed="64"/>
      </patternFill>
    </fill>
    <fill>
      <patternFill patternType="solid">
        <fgColor rgb="FFFFFFFF"/>
        <bgColor indexed="64"/>
      </patternFill>
    </fill>
  </fills>
  <borders count="21">
    <border>
      <left/>
      <right/>
      <top/>
      <bottom/>
      <diagonal/>
    </border>
    <border>
      <left style="hair">
        <color indexed="8"/>
      </left>
      <right style="hair">
        <color indexed="8"/>
      </right>
      <top style="hair">
        <color indexed="8"/>
      </top>
      <bottom style="hair">
        <color indexed="8"/>
      </bottom>
      <diagonal/>
    </border>
    <border>
      <left style="double">
        <color indexed="8"/>
      </left>
      <right style="hair">
        <color indexed="8"/>
      </right>
      <top style="double">
        <color indexed="8"/>
      </top>
      <bottom style="hair">
        <color indexed="8"/>
      </bottom>
      <diagonal/>
    </border>
    <border>
      <left style="hair">
        <color indexed="8"/>
      </left>
      <right style="hair">
        <color indexed="8"/>
      </right>
      <top style="double">
        <color indexed="8"/>
      </top>
      <bottom style="hair">
        <color indexed="8"/>
      </bottom>
      <diagonal/>
    </border>
    <border>
      <left style="hair">
        <color indexed="8"/>
      </left>
      <right style="double">
        <color indexed="8"/>
      </right>
      <top style="double">
        <color indexed="8"/>
      </top>
      <bottom style="hair">
        <color indexed="8"/>
      </bottom>
      <diagonal/>
    </border>
    <border>
      <left style="double">
        <color indexed="8"/>
      </left>
      <right style="hair">
        <color indexed="8"/>
      </right>
      <top style="hair">
        <color indexed="8"/>
      </top>
      <bottom style="hair">
        <color indexed="8"/>
      </bottom>
      <diagonal/>
    </border>
    <border>
      <left style="hair">
        <color indexed="8"/>
      </left>
      <right style="double">
        <color indexed="8"/>
      </right>
      <top style="hair">
        <color indexed="8"/>
      </top>
      <bottom style="hair">
        <color indexed="8"/>
      </bottom>
      <diagonal/>
    </border>
    <border>
      <left style="double">
        <color indexed="8"/>
      </left>
      <right style="hair">
        <color indexed="8"/>
      </right>
      <top style="double">
        <color indexed="8"/>
      </top>
      <bottom style="double">
        <color indexed="8"/>
      </bottom>
      <diagonal/>
    </border>
    <border>
      <left style="hair">
        <color indexed="8"/>
      </left>
      <right style="hair">
        <color indexed="8"/>
      </right>
      <top style="double">
        <color indexed="8"/>
      </top>
      <bottom style="double">
        <color indexed="8"/>
      </bottom>
      <diagonal/>
    </border>
    <border>
      <left style="hair">
        <color indexed="8"/>
      </left>
      <right style="double">
        <color indexed="8"/>
      </right>
      <top style="double">
        <color indexed="8"/>
      </top>
      <bottom style="double">
        <color indexed="8"/>
      </bottom>
      <diagonal/>
    </border>
    <border>
      <left/>
      <right/>
      <top/>
      <bottom style="double">
        <color indexed="8"/>
      </bottom>
      <diagonal/>
    </border>
    <border>
      <left style="double">
        <color indexed="8"/>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double">
        <color indexed="8"/>
      </right>
      <top/>
      <bottom style="hair">
        <color indexed="8"/>
      </bottom>
      <diagonal/>
    </border>
    <border>
      <left style="double">
        <color indexed="8"/>
      </left>
      <right style="hair">
        <color indexed="8"/>
      </right>
      <top style="hair">
        <color indexed="8"/>
      </top>
      <bottom/>
      <diagonal/>
    </border>
    <border>
      <left style="hair">
        <color indexed="8"/>
      </left>
      <right style="hair">
        <color indexed="8"/>
      </right>
      <top style="hair">
        <color indexed="8"/>
      </top>
      <bottom/>
      <diagonal/>
    </border>
    <border>
      <left style="double">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hair">
        <color indexed="8"/>
      </left>
      <right style="double">
        <color indexed="8"/>
      </right>
      <top style="hair">
        <color indexed="8"/>
      </top>
      <bottom style="hair">
        <color indexed="8"/>
      </bottom>
      <diagonal/>
    </border>
    <border>
      <left style="hair">
        <color indexed="8"/>
      </left>
      <right/>
      <top style="hair">
        <color indexed="8"/>
      </top>
      <bottom style="hair">
        <color indexed="8"/>
      </bottom>
      <diagonal/>
    </border>
  </borders>
  <cellStyleXfs count="4">
    <xf numFmtId="0" fontId="0" fillId="0" borderId="0"/>
    <xf numFmtId="164" fontId="1" fillId="0" borderId="0" applyFont="0" applyFill="0" applyBorder="0" applyAlignment="0" applyProtection="0"/>
    <xf numFmtId="0" fontId="13" fillId="0" borderId="0"/>
    <xf numFmtId="164" fontId="17" fillId="0" borderId="0">
      <protection locked="0"/>
    </xf>
  </cellStyleXfs>
  <cellXfs count="135">
    <xf numFmtId="0" fontId="0" fillId="0" borderId="0" xfId="0"/>
    <xf numFmtId="0" fontId="2" fillId="0" borderId="5" xfId="0" applyFont="1" applyBorder="1" applyAlignment="1">
      <alignment horizontal="center" vertical="center"/>
    </xf>
    <xf numFmtId="0" fontId="2" fillId="0" borderId="1" xfId="0" applyFont="1" applyBorder="1" applyAlignment="1">
      <alignment horizontal="center" vertical="center"/>
    </xf>
    <xf numFmtId="165" fontId="2" fillId="0" borderId="1" xfId="0" applyNumberFormat="1" applyFont="1" applyBorder="1" applyAlignment="1">
      <alignment horizontal="center" vertical="center"/>
    </xf>
    <xf numFmtId="0" fontId="3" fillId="0" borderId="5" xfId="0" applyFont="1" applyBorder="1" applyAlignment="1">
      <alignment horizontal="center" vertical="center"/>
    </xf>
    <xf numFmtId="49" fontId="2" fillId="0" borderId="1" xfId="0" applyNumberFormat="1" applyFont="1" applyBorder="1" applyAlignment="1">
      <alignment horizontal="left" vertical="center"/>
    </xf>
    <xf numFmtId="0" fontId="3" fillId="0" borderId="1" xfId="0" applyFont="1" applyBorder="1" applyAlignment="1">
      <alignment horizontal="center" vertical="center"/>
    </xf>
    <xf numFmtId="165" fontId="3" fillId="0" borderId="1" xfId="0" applyNumberFormat="1" applyFont="1" applyBorder="1" applyAlignment="1">
      <alignment horizontal="center" vertical="center"/>
    </xf>
    <xf numFmtId="49" fontId="3" fillId="0" borderId="1" xfId="0" applyNumberFormat="1" applyFont="1" applyBorder="1" applyAlignment="1">
      <alignment horizontal="left" vertical="center"/>
    </xf>
    <xf numFmtId="49" fontId="3" fillId="0" borderId="1" xfId="0" applyNumberFormat="1" applyFont="1" applyBorder="1" applyAlignment="1">
      <alignment horizontal="center" vertical="center"/>
    </xf>
    <xf numFmtId="165" fontId="5" fillId="0" borderId="1" xfId="0" applyNumberFormat="1" applyFont="1" applyBorder="1" applyAlignment="1">
      <alignment horizontal="center" vertical="center"/>
    </xf>
    <xf numFmtId="49" fontId="3" fillId="0" borderId="1" xfId="0" applyNumberFormat="1" applyFont="1" applyBorder="1" applyAlignment="1">
      <alignment horizontal="left" vertical="center" wrapText="1"/>
    </xf>
    <xf numFmtId="0" fontId="6" fillId="0" borderId="0" xfId="0" applyFont="1"/>
    <xf numFmtId="0" fontId="5" fillId="0" borderId="1" xfId="0" applyFont="1" applyBorder="1" applyAlignment="1">
      <alignment horizontal="left" vertical="center" wrapText="1"/>
    </xf>
    <xf numFmtId="0" fontId="8" fillId="0" borderId="1" xfId="0" applyFont="1" applyBorder="1" applyAlignment="1">
      <alignment horizontal="left" vertical="center" wrapText="1"/>
    </xf>
    <xf numFmtId="0" fontId="10" fillId="0" borderId="0" xfId="0" applyFont="1"/>
    <xf numFmtId="0" fontId="3" fillId="2" borderId="5" xfId="0" applyFont="1" applyFill="1" applyBorder="1" applyAlignment="1">
      <alignment horizontal="center" vertical="center"/>
    </xf>
    <xf numFmtId="49" fontId="2" fillId="2" borderId="1" xfId="0" applyNumberFormat="1" applyFont="1" applyFill="1" applyBorder="1" applyAlignment="1">
      <alignment horizontal="left" vertical="center"/>
    </xf>
    <xf numFmtId="0" fontId="3" fillId="2" borderId="1" xfId="0" applyFont="1" applyFill="1" applyBorder="1" applyAlignment="1">
      <alignment horizontal="center" vertical="center"/>
    </xf>
    <xf numFmtId="165" fontId="3" fillId="2" borderId="1" xfId="0" applyNumberFormat="1" applyFont="1" applyFill="1" applyBorder="1" applyAlignment="1">
      <alignment horizontal="center" vertical="center"/>
    </xf>
    <xf numFmtId="0" fontId="0" fillId="2" borderId="0" xfId="0" applyFill="1"/>
    <xf numFmtId="49" fontId="2" fillId="0" borderId="7" xfId="0" applyNumberFormat="1" applyFont="1" applyBorder="1" applyAlignment="1">
      <alignment horizontal="center" vertical="center"/>
    </xf>
    <xf numFmtId="49" fontId="2" fillId="0" borderId="8" xfId="0" applyNumberFormat="1" applyFont="1" applyBorder="1" applyAlignment="1">
      <alignment horizontal="left" vertical="center"/>
    </xf>
    <xf numFmtId="49" fontId="2" fillId="0" borderId="8" xfId="0" applyNumberFormat="1" applyFont="1" applyBorder="1" applyAlignment="1">
      <alignment horizontal="center" vertical="center"/>
    </xf>
    <xf numFmtId="49" fontId="2" fillId="0" borderId="8" xfId="0" applyNumberFormat="1" applyFont="1" applyBorder="1" applyAlignment="1">
      <alignment horizontal="center" vertical="center" wrapText="1"/>
    </xf>
    <xf numFmtId="0" fontId="0" fillId="0" borderId="1" xfId="0" applyBorder="1"/>
    <xf numFmtId="2" fontId="6" fillId="0" borderId="1" xfId="0" applyNumberFormat="1" applyFont="1" applyBorder="1"/>
    <xf numFmtId="49" fontId="12" fillId="0" borderId="1" xfId="0" applyNumberFormat="1" applyFont="1" applyBorder="1" applyAlignment="1">
      <alignment horizontal="center" vertical="center"/>
    </xf>
    <xf numFmtId="164" fontId="3" fillId="0" borderId="1" xfId="1" applyFont="1" applyBorder="1" applyAlignment="1">
      <alignment horizontal="center" vertical="center"/>
    </xf>
    <xf numFmtId="2" fontId="0" fillId="0" borderId="1" xfId="0" applyNumberFormat="1" applyBorder="1"/>
    <xf numFmtId="0" fontId="12" fillId="0" borderId="0" xfId="0" applyFont="1" applyAlignment="1">
      <alignment horizontal="center" vertical="center"/>
    </xf>
    <xf numFmtId="165" fontId="12" fillId="0" borderId="0" xfId="0" applyNumberFormat="1" applyFont="1" applyAlignment="1">
      <alignment horizontal="center" vertical="center"/>
    </xf>
    <xf numFmtId="0" fontId="10" fillId="3" borderId="0" xfId="0" applyFont="1" applyFill="1"/>
    <xf numFmtId="49" fontId="15" fillId="0" borderId="1" xfId="0" applyNumberFormat="1" applyFont="1" applyBorder="1" applyAlignment="1">
      <alignment horizontal="left" vertical="center"/>
    </xf>
    <xf numFmtId="0" fontId="0" fillId="4" borderId="0" xfId="0" applyFill="1"/>
    <xf numFmtId="0" fontId="16" fillId="0" borderId="0" xfId="0" applyFont="1"/>
    <xf numFmtId="164" fontId="16" fillId="5" borderId="0" xfId="3" applyFont="1" applyFill="1" applyAlignment="1" applyProtection="1">
      <alignment horizontal="center"/>
    </xf>
    <xf numFmtId="164" fontId="16" fillId="5" borderId="0" xfId="0" applyNumberFormat="1" applyFont="1" applyFill="1" applyAlignment="1">
      <alignment horizontal="center"/>
    </xf>
    <xf numFmtId="164" fontId="2" fillId="0" borderId="9" xfId="1" applyFont="1" applyBorder="1" applyAlignment="1">
      <alignment horizontal="center" vertical="center" wrapText="1"/>
    </xf>
    <xf numFmtId="164" fontId="3" fillId="0" borderId="6" xfId="1" applyFont="1" applyBorder="1" applyAlignment="1">
      <alignment horizontal="center" vertical="center"/>
    </xf>
    <xf numFmtId="164" fontId="2" fillId="0" borderId="6" xfId="1" applyFont="1" applyBorder="1" applyAlignment="1">
      <alignment horizontal="center" vertical="center"/>
    </xf>
    <xf numFmtId="164" fontId="3" fillId="0" borderId="6" xfId="1" applyFont="1" applyFill="1" applyBorder="1" applyAlignment="1" applyProtection="1">
      <alignment horizontal="center" vertical="center"/>
    </xf>
    <xf numFmtId="164" fontId="0" fillId="0" borderId="0" xfId="1" applyFont="1"/>
    <xf numFmtId="0" fontId="3" fillId="4" borderId="5" xfId="0" applyFont="1" applyFill="1" applyBorder="1" applyAlignment="1">
      <alignment horizontal="center" vertical="center"/>
    </xf>
    <xf numFmtId="0" fontId="3" fillId="4" borderId="1" xfId="0" applyFont="1" applyFill="1" applyBorder="1" applyAlignment="1">
      <alignment horizontal="center" vertical="center"/>
    </xf>
    <xf numFmtId="165" fontId="3" fillId="4" borderId="1" xfId="0" applyNumberFormat="1" applyFont="1" applyFill="1" applyBorder="1" applyAlignment="1">
      <alignment horizontal="center" vertical="center"/>
    </xf>
    <xf numFmtId="164" fontId="18" fillId="2" borderId="6" xfId="1" applyFont="1" applyFill="1" applyBorder="1" applyAlignment="1">
      <alignment horizontal="center" vertical="center"/>
    </xf>
    <xf numFmtId="164" fontId="18" fillId="4" borderId="6" xfId="1" applyFont="1" applyFill="1" applyBorder="1" applyAlignment="1">
      <alignment horizontal="center" vertical="center"/>
    </xf>
    <xf numFmtId="164" fontId="18" fillId="0" borderId="6" xfId="1" applyFont="1" applyFill="1" applyBorder="1" applyAlignment="1">
      <alignment horizontal="center" vertical="center"/>
    </xf>
    <xf numFmtId="49" fontId="2" fillId="4" borderId="1" xfId="0" applyNumberFormat="1" applyFont="1" applyFill="1" applyBorder="1" applyAlignment="1">
      <alignment horizontal="center" vertical="center"/>
    </xf>
    <xf numFmtId="49" fontId="15" fillId="0" borderId="0" xfId="0" applyNumberFormat="1" applyFont="1" applyAlignment="1">
      <alignment horizontal="left" vertical="center"/>
    </xf>
    <xf numFmtId="164" fontId="18" fillId="0" borderId="0" xfId="1" applyFont="1" applyFill="1" applyBorder="1" applyAlignment="1">
      <alignment horizontal="center" vertical="center"/>
    </xf>
    <xf numFmtId="0" fontId="12" fillId="4" borderId="0" xfId="0" applyFont="1" applyFill="1" applyAlignment="1">
      <alignment horizontal="center" vertical="center"/>
    </xf>
    <xf numFmtId="49" fontId="15" fillId="4" borderId="0" xfId="0" applyNumberFormat="1" applyFont="1" applyFill="1" applyAlignment="1">
      <alignment horizontal="left" vertical="center"/>
    </xf>
    <xf numFmtId="164" fontId="12" fillId="4" borderId="0" xfId="1" applyFont="1" applyFill="1" applyBorder="1" applyAlignment="1">
      <alignment horizontal="center" vertical="center"/>
    </xf>
    <xf numFmtId="164" fontId="19" fillId="4" borderId="0" xfId="1" applyFont="1" applyFill="1" applyBorder="1" applyAlignment="1">
      <alignment horizontal="center" vertical="center"/>
    </xf>
    <xf numFmtId="0" fontId="3" fillId="0" borderId="11" xfId="0" applyFont="1" applyBorder="1" applyAlignment="1">
      <alignment horizontal="center" vertical="center"/>
    </xf>
    <xf numFmtId="49" fontId="15" fillId="0" borderId="12" xfId="0" applyNumberFormat="1" applyFont="1" applyBorder="1" applyAlignment="1">
      <alignment horizontal="left" vertical="center"/>
    </xf>
    <xf numFmtId="0" fontId="3" fillId="0" borderId="12" xfId="0" applyFont="1" applyBorder="1" applyAlignment="1">
      <alignment horizontal="center" vertical="center"/>
    </xf>
    <xf numFmtId="165" fontId="3" fillId="0" borderId="12" xfId="0" applyNumberFormat="1" applyFont="1" applyBorder="1" applyAlignment="1">
      <alignment horizontal="center" vertical="center"/>
    </xf>
    <xf numFmtId="164" fontId="3" fillId="0" borderId="13" xfId="1" applyFont="1" applyBorder="1" applyAlignment="1">
      <alignment horizontal="center" vertical="center"/>
    </xf>
    <xf numFmtId="49" fontId="3" fillId="0" borderId="1" xfId="0" applyNumberFormat="1" applyFont="1" applyBorder="1" applyAlignment="1">
      <alignment horizontal="center"/>
    </xf>
    <xf numFmtId="165" fontId="3" fillId="0" borderId="1" xfId="0" applyNumberFormat="1" applyFont="1" applyBorder="1"/>
    <xf numFmtId="165" fontId="3" fillId="0" borderId="1" xfId="0" applyNumberFormat="1" applyFont="1" applyBorder="1" applyAlignment="1">
      <alignment horizontal="center"/>
    </xf>
    <xf numFmtId="164" fontId="10" fillId="0" borderId="0" xfId="0" applyNumberFormat="1" applyFont="1"/>
    <xf numFmtId="0" fontId="20" fillId="0" borderId="1" xfId="0" applyFont="1" applyBorder="1"/>
    <xf numFmtId="164" fontId="18" fillId="4" borderId="13" xfId="1" applyFont="1" applyFill="1" applyBorder="1" applyAlignment="1">
      <alignment horizontal="center" vertical="center"/>
    </xf>
    <xf numFmtId="0" fontId="3" fillId="0" borderId="14" xfId="0" applyFont="1" applyBorder="1" applyAlignment="1">
      <alignment horizontal="center" vertical="center"/>
    </xf>
    <xf numFmtId="49" fontId="3" fillId="0" borderId="15" xfId="0" applyNumberFormat="1" applyFont="1" applyBorder="1" applyAlignment="1">
      <alignment horizontal="center" vertical="center"/>
    </xf>
    <xf numFmtId="165" fontId="3" fillId="0" borderId="15" xfId="0" applyNumberFormat="1" applyFont="1" applyBorder="1"/>
    <xf numFmtId="0" fontId="3" fillId="4" borderId="11" xfId="0" applyFont="1" applyFill="1" applyBorder="1" applyAlignment="1">
      <alignment horizontal="center" vertical="center"/>
    </xf>
    <xf numFmtId="49" fontId="2" fillId="4" borderId="12" xfId="0" applyNumberFormat="1" applyFont="1" applyFill="1" applyBorder="1" applyAlignment="1">
      <alignment horizontal="left"/>
    </xf>
    <xf numFmtId="0" fontId="3" fillId="4" borderId="12" xfId="0" applyFont="1" applyFill="1" applyBorder="1" applyAlignment="1">
      <alignment horizontal="center" vertical="center"/>
    </xf>
    <xf numFmtId="165" fontId="3" fillId="4" borderId="12" xfId="0" applyNumberFormat="1" applyFont="1" applyFill="1" applyBorder="1" applyAlignment="1">
      <alignment horizontal="center" vertical="center"/>
    </xf>
    <xf numFmtId="49" fontId="2" fillId="2" borderId="17" xfId="0" applyNumberFormat="1" applyFont="1" applyFill="1" applyBorder="1" applyAlignment="1">
      <alignment horizontal="left" vertical="center"/>
    </xf>
    <xf numFmtId="49" fontId="15" fillId="4" borderId="18" xfId="0" applyNumberFormat="1" applyFont="1" applyFill="1" applyBorder="1" applyAlignment="1">
      <alignment horizontal="left" vertical="center"/>
    </xf>
    <xf numFmtId="0" fontId="15" fillId="0" borderId="16" xfId="0" applyFont="1" applyBorder="1" applyAlignment="1">
      <alignment horizontal="center" vertical="center"/>
    </xf>
    <xf numFmtId="49" fontId="15" fillId="0" borderId="17" xfId="0" applyNumberFormat="1" applyFont="1" applyBorder="1" applyAlignment="1">
      <alignment horizontal="left" vertical="center"/>
    </xf>
    <xf numFmtId="0" fontId="3" fillId="0" borderId="17" xfId="0" applyFont="1" applyBorder="1" applyAlignment="1">
      <alignment horizontal="center"/>
    </xf>
    <xf numFmtId="164" fontId="3" fillId="0" borderId="17" xfId="1" applyFont="1" applyBorder="1" applyAlignment="1">
      <alignment horizontal="center"/>
    </xf>
    <xf numFmtId="164" fontId="3" fillId="0" borderId="17" xfId="1" applyFont="1" applyBorder="1" applyAlignment="1">
      <alignment horizontal="center" vertical="center"/>
    </xf>
    <xf numFmtId="164" fontId="3" fillId="0" borderId="19" xfId="1" applyFont="1" applyBorder="1" applyAlignment="1">
      <alignment horizontal="center" vertical="center"/>
    </xf>
    <xf numFmtId="0" fontId="15" fillId="0" borderId="16" xfId="0" applyFont="1" applyBorder="1" applyAlignment="1">
      <alignment horizontal="center"/>
    </xf>
    <xf numFmtId="49" fontId="3" fillId="0" borderId="17" xfId="0" applyNumberFormat="1" applyFont="1" applyBorder="1" applyAlignment="1">
      <alignment horizontal="left" wrapText="1"/>
    </xf>
    <xf numFmtId="2" fontId="5" fillId="0" borderId="17" xfId="0" applyNumberFormat="1" applyFont="1" applyBorder="1" applyAlignment="1">
      <alignment horizontal="center"/>
    </xf>
    <xf numFmtId="164" fontId="5" fillId="0" borderId="17" xfId="1" applyFont="1" applyBorder="1" applyAlignment="1">
      <alignment horizontal="center"/>
    </xf>
    <xf numFmtId="0" fontId="20" fillId="0" borderId="17" xfId="0" applyFont="1" applyBorder="1"/>
    <xf numFmtId="49" fontId="3" fillId="0" borderId="17" xfId="0" applyNumberFormat="1" applyFont="1" applyBorder="1" applyAlignment="1">
      <alignment horizontal="left" vertical="center" wrapText="1"/>
    </xf>
    <xf numFmtId="0" fontId="15" fillId="0" borderId="16" xfId="0" applyFont="1" applyFill="1" applyBorder="1" applyAlignment="1">
      <alignment horizontal="center"/>
    </xf>
    <xf numFmtId="0" fontId="15" fillId="2" borderId="16" xfId="0" applyFont="1" applyFill="1" applyBorder="1" applyAlignment="1">
      <alignment horizontal="center" vertical="center"/>
    </xf>
    <xf numFmtId="0" fontId="3" fillId="2" borderId="17" xfId="0" applyFont="1" applyFill="1" applyBorder="1" applyAlignment="1">
      <alignment horizontal="center"/>
    </xf>
    <xf numFmtId="164" fontId="3" fillId="2" borderId="17" xfId="1" applyFont="1" applyFill="1" applyBorder="1" applyAlignment="1">
      <alignment horizontal="center"/>
    </xf>
    <xf numFmtId="164" fontId="3" fillId="2" borderId="17" xfId="1" applyFont="1" applyFill="1" applyBorder="1" applyAlignment="1">
      <alignment horizontal="center" vertical="center"/>
    </xf>
    <xf numFmtId="164" fontId="21" fillId="2" borderId="19" xfId="1"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165" fontId="3" fillId="4" borderId="17" xfId="0" applyNumberFormat="1" applyFont="1" applyFill="1" applyBorder="1" applyAlignment="1">
      <alignment horizontal="center" vertical="center"/>
    </xf>
    <xf numFmtId="164" fontId="18" fillId="4" borderId="19" xfId="1" applyFont="1" applyFill="1" applyBorder="1" applyAlignment="1">
      <alignment horizontal="center" vertical="center"/>
    </xf>
    <xf numFmtId="49" fontId="2" fillId="4" borderId="17" xfId="0" applyNumberFormat="1" applyFont="1" applyFill="1" applyBorder="1" applyAlignment="1">
      <alignment horizontal="right" vertical="center"/>
    </xf>
    <xf numFmtId="49" fontId="3" fillId="0" borderId="17" xfId="0" applyNumberFormat="1" applyFont="1" applyBorder="1" applyAlignment="1">
      <alignment horizontal="left" vertical="center"/>
    </xf>
    <xf numFmtId="49" fontId="15" fillId="4" borderId="11" xfId="0" applyNumberFormat="1" applyFont="1" applyFill="1" applyBorder="1" applyAlignment="1">
      <alignment horizontal="center" vertical="center"/>
    </xf>
    <xf numFmtId="0" fontId="0" fillId="4" borderId="12" xfId="0" applyFill="1" applyBorder="1" applyAlignment="1">
      <alignment horizontal="center"/>
    </xf>
    <xf numFmtId="164" fontId="0" fillId="4" borderId="12" xfId="1" applyFont="1" applyFill="1" applyBorder="1" applyAlignment="1">
      <alignment horizontal="center"/>
    </xf>
    <xf numFmtId="164" fontId="0" fillId="4" borderId="12" xfId="1" applyFont="1" applyFill="1" applyBorder="1"/>
    <xf numFmtId="164" fontId="0" fillId="4" borderId="13" xfId="1" applyFont="1" applyFill="1" applyBorder="1"/>
    <xf numFmtId="0" fontId="3" fillId="0" borderId="16" xfId="0" applyFont="1" applyFill="1" applyBorder="1" applyAlignment="1">
      <alignment horizontal="center" vertical="center"/>
    </xf>
    <xf numFmtId="49" fontId="2" fillId="0" borderId="17" xfId="0" applyNumberFormat="1" applyFont="1" applyFill="1" applyBorder="1" applyAlignment="1">
      <alignment horizontal="left" vertical="center"/>
    </xf>
    <xf numFmtId="0" fontId="3" fillId="0" borderId="17" xfId="0" applyFont="1" applyFill="1" applyBorder="1" applyAlignment="1">
      <alignment horizontal="center" vertical="center"/>
    </xf>
    <xf numFmtId="165" fontId="3" fillId="0" borderId="17" xfId="0" applyNumberFormat="1" applyFont="1" applyFill="1" applyBorder="1" applyAlignment="1">
      <alignment horizontal="center" vertical="center"/>
    </xf>
    <xf numFmtId="164" fontId="18" fillId="0" borderId="19" xfId="1" applyFont="1" applyFill="1" applyBorder="1" applyAlignment="1">
      <alignment horizontal="center" vertical="center"/>
    </xf>
    <xf numFmtId="49" fontId="15" fillId="4" borderId="2" xfId="0" applyNumberFormat="1" applyFont="1" applyFill="1" applyBorder="1" applyAlignment="1">
      <alignment horizontal="center"/>
    </xf>
    <xf numFmtId="49" fontId="15" fillId="4" borderId="3" xfId="0" applyNumberFormat="1" applyFont="1" applyFill="1" applyBorder="1" applyAlignment="1">
      <alignment horizontal="left" vertical="center"/>
    </xf>
    <xf numFmtId="49" fontId="15" fillId="4" borderId="3" xfId="0" applyNumberFormat="1" applyFont="1" applyFill="1" applyBorder="1" applyAlignment="1">
      <alignment horizontal="center"/>
    </xf>
    <xf numFmtId="164" fontId="15" fillId="4" borderId="3" xfId="1" applyFont="1" applyFill="1" applyBorder="1" applyAlignment="1">
      <alignment horizontal="center"/>
    </xf>
    <xf numFmtId="164" fontId="15" fillId="4" borderId="3" xfId="1" applyFont="1" applyFill="1" applyBorder="1" applyAlignment="1">
      <alignment horizontal="center" wrapText="1"/>
    </xf>
    <xf numFmtId="164" fontId="15" fillId="4" borderId="4" xfId="1" applyFont="1" applyFill="1" applyBorder="1" applyAlignment="1">
      <alignment horizontal="center" wrapText="1"/>
    </xf>
    <xf numFmtId="49" fontId="15" fillId="0" borderId="16" xfId="0" applyNumberFormat="1" applyFont="1" applyBorder="1" applyAlignment="1">
      <alignment horizontal="center"/>
    </xf>
    <xf numFmtId="49" fontId="15" fillId="0" borderId="17" xfId="0" applyNumberFormat="1" applyFont="1" applyBorder="1" applyAlignment="1">
      <alignment horizontal="left" wrapText="1"/>
    </xf>
    <xf numFmtId="49" fontId="12" fillId="0" borderId="17" xfId="0" applyNumberFormat="1" applyFont="1" applyBorder="1" applyAlignment="1">
      <alignment horizontal="center"/>
    </xf>
    <xf numFmtId="164" fontId="12" fillId="0" borderId="17" xfId="1" applyFont="1" applyBorder="1" applyAlignment="1">
      <alignment horizontal="center"/>
    </xf>
    <xf numFmtId="164" fontId="12" fillId="0" borderId="17" xfId="1" applyFont="1" applyBorder="1" applyAlignment="1">
      <alignment horizontal="center" wrapText="1"/>
    </xf>
    <xf numFmtId="164" fontId="12" fillId="0" borderId="19" xfId="1" applyFont="1" applyBorder="1" applyAlignment="1">
      <alignment horizontal="center" wrapText="1"/>
    </xf>
    <xf numFmtId="49" fontId="23" fillId="0" borderId="17" xfId="0" applyNumberFormat="1" applyFont="1" applyBorder="1" applyAlignment="1">
      <alignment horizontal="left" wrapText="1"/>
    </xf>
    <xf numFmtId="0" fontId="0" fillId="0" borderId="0" xfId="0" applyFill="1"/>
    <xf numFmtId="49" fontId="2" fillId="0" borderId="12" xfId="0" applyNumberFormat="1" applyFont="1" applyBorder="1" applyAlignment="1">
      <alignment horizontal="left" vertical="center"/>
    </xf>
    <xf numFmtId="0" fontId="15" fillId="0" borderId="16" xfId="0" applyFont="1" applyFill="1" applyBorder="1" applyAlignment="1">
      <alignment horizontal="center" vertical="center"/>
    </xf>
    <xf numFmtId="0" fontId="3" fillId="0" borderId="17" xfId="0" applyFont="1" applyFill="1" applyBorder="1" applyAlignment="1">
      <alignment horizontal="center"/>
    </xf>
    <xf numFmtId="164" fontId="3" fillId="0" borderId="17" xfId="1" applyFont="1" applyFill="1" applyBorder="1" applyAlignment="1">
      <alignment horizontal="center"/>
    </xf>
    <xf numFmtId="164" fontId="3" fillId="0" borderId="17" xfId="1" applyFont="1" applyFill="1" applyBorder="1" applyAlignment="1">
      <alignment horizontal="center" vertical="center"/>
    </xf>
    <xf numFmtId="164" fontId="21" fillId="0" borderId="19" xfId="1" applyFont="1" applyFill="1" applyBorder="1" applyAlignment="1">
      <alignment horizontal="center" vertical="center"/>
    </xf>
    <xf numFmtId="0" fontId="3" fillId="0" borderId="16" xfId="0" applyFont="1" applyBorder="1" applyAlignment="1">
      <alignment horizontal="center" vertical="center"/>
    </xf>
    <xf numFmtId="49" fontId="3" fillId="0" borderId="17" xfId="0" applyNumberFormat="1" applyFont="1" applyBorder="1" applyAlignment="1">
      <alignment horizontal="center" vertical="center"/>
    </xf>
    <xf numFmtId="165" fontId="3" fillId="0" borderId="17" xfId="0" applyNumberFormat="1" applyFont="1" applyBorder="1" applyAlignment="1">
      <alignment horizontal="center" vertical="center"/>
    </xf>
    <xf numFmtId="164" fontId="5" fillId="0" borderId="20" xfId="1" applyFont="1" applyBorder="1" applyAlignment="1">
      <alignment horizontal="center"/>
    </xf>
    <xf numFmtId="49" fontId="14" fillId="4" borderId="10" xfId="0" applyNumberFormat="1" applyFont="1" applyFill="1" applyBorder="1" applyAlignment="1">
      <alignment horizontal="center" vertical="center"/>
    </xf>
  </cellXfs>
  <cellStyles count="4">
    <cellStyle name="Comma" xfId="1" builtinId="3"/>
    <cellStyle name="Comma 2" xfId="3" xr:uid="{7748EB32-9F7D-4BF2-97B9-5EBD055BECC2}"/>
    <cellStyle name="Normal" xfId="0" builtinId="0"/>
    <cellStyle name="Normal 2 2" xfId="2" xr:uid="{773559EE-FC4B-4942-8C97-FEFE998FF8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102BA-AA25-4775-8AD6-D4930C59B07D}">
  <dimension ref="A1:T172"/>
  <sheetViews>
    <sheetView tabSelected="1" view="pageBreakPreview" topLeftCell="B1" zoomScaleNormal="100" zoomScaleSheetLayoutView="100" workbookViewId="0">
      <selection activeCell="E4" sqref="E4:F134"/>
    </sheetView>
  </sheetViews>
  <sheetFormatPr defaultRowHeight="14.4" x14ac:dyDescent="0.3"/>
  <cols>
    <col min="1" max="1" width="9.33203125" bestFit="1" customWidth="1"/>
    <col min="2" max="2" width="67.5546875" bestFit="1" customWidth="1"/>
    <col min="4" max="4" width="12.6640625" customWidth="1"/>
    <col min="5" max="5" width="14.5546875" customWidth="1"/>
    <col min="6" max="6" width="25.109375" style="42" customWidth="1"/>
    <col min="14" max="14" width="11" bestFit="1" customWidth="1"/>
  </cols>
  <sheetData>
    <row r="1" spans="1:6" s="34" customFormat="1" ht="21.6" thickBot="1" x14ac:dyDescent="0.35">
      <c r="A1" s="134" t="s">
        <v>98</v>
      </c>
      <c r="B1" s="134"/>
      <c r="C1" s="134"/>
      <c r="D1" s="134"/>
      <c r="E1" s="134"/>
      <c r="F1" s="134"/>
    </row>
    <row r="2" spans="1:6" ht="15.6" thickTop="1" thickBot="1" x14ac:dyDescent="0.35">
      <c r="A2" s="21" t="s">
        <v>0</v>
      </c>
      <c r="B2" s="22" t="s">
        <v>1</v>
      </c>
      <c r="C2" s="23" t="s">
        <v>2</v>
      </c>
      <c r="D2" s="23" t="s">
        <v>3</v>
      </c>
      <c r="E2" s="24" t="s">
        <v>4</v>
      </c>
      <c r="F2" s="38" t="s">
        <v>5</v>
      </c>
    </row>
    <row r="3" spans="1:6" ht="22.5" customHeight="1" thickTop="1" x14ac:dyDescent="0.3">
      <c r="A3" s="110"/>
      <c r="B3" s="111" t="s">
        <v>99</v>
      </c>
      <c r="C3" s="112"/>
      <c r="D3" s="113"/>
      <c r="E3" s="114"/>
      <c r="F3" s="115"/>
    </row>
    <row r="4" spans="1:6" ht="55.8" x14ac:dyDescent="0.3">
      <c r="A4" s="116" t="s">
        <v>100</v>
      </c>
      <c r="B4" s="117" t="s">
        <v>101</v>
      </c>
      <c r="C4" s="118" t="s">
        <v>102</v>
      </c>
      <c r="D4" s="119">
        <v>1</v>
      </c>
      <c r="E4" s="120"/>
      <c r="F4" s="121"/>
    </row>
    <row r="5" spans="1:6" ht="45" x14ac:dyDescent="0.3">
      <c r="A5" s="116" t="s">
        <v>103</v>
      </c>
      <c r="B5" s="117" t="s">
        <v>104</v>
      </c>
      <c r="C5" s="118" t="s">
        <v>102</v>
      </c>
      <c r="D5" s="119">
        <v>1</v>
      </c>
      <c r="E5" s="120"/>
      <c r="F5" s="121"/>
    </row>
    <row r="6" spans="1:6" ht="108.6" x14ac:dyDescent="0.3">
      <c r="A6" s="116" t="s">
        <v>105</v>
      </c>
      <c r="B6" s="117" t="s">
        <v>106</v>
      </c>
      <c r="C6" s="118" t="s">
        <v>102</v>
      </c>
      <c r="D6" s="119">
        <v>1</v>
      </c>
      <c r="E6" s="120"/>
      <c r="F6" s="121"/>
    </row>
    <row r="7" spans="1:6" ht="69.599999999999994" customHeight="1" x14ac:dyDescent="0.3">
      <c r="A7" s="116" t="s">
        <v>107</v>
      </c>
      <c r="B7" s="117" t="s">
        <v>108</v>
      </c>
      <c r="C7" s="118" t="s">
        <v>102</v>
      </c>
      <c r="D7" s="119">
        <v>1</v>
      </c>
      <c r="E7" s="120"/>
      <c r="F7" s="121"/>
    </row>
    <row r="8" spans="1:6" ht="29.4" x14ac:dyDescent="0.3">
      <c r="A8" s="116" t="s">
        <v>109</v>
      </c>
      <c r="B8" s="117" t="s">
        <v>110</v>
      </c>
      <c r="C8" s="118" t="s">
        <v>102</v>
      </c>
      <c r="D8" s="119">
        <v>1</v>
      </c>
      <c r="E8" s="120"/>
      <c r="F8" s="121"/>
    </row>
    <row r="9" spans="1:6" ht="29.4" x14ac:dyDescent="0.3">
      <c r="A9" s="116" t="s">
        <v>111</v>
      </c>
      <c r="B9" s="117" t="s">
        <v>112</v>
      </c>
      <c r="C9" s="118" t="s">
        <v>102</v>
      </c>
      <c r="D9" s="119">
        <v>1</v>
      </c>
      <c r="E9" s="120"/>
      <c r="F9" s="121"/>
    </row>
    <row r="10" spans="1:6" ht="22.5" customHeight="1" x14ac:dyDescent="0.3">
      <c r="A10" s="116"/>
      <c r="B10" s="117" t="s">
        <v>113</v>
      </c>
      <c r="C10" s="118"/>
      <c r="D10" s="119"/>
      <c r="E10" s="120"/>
      <c r="F10" s="121"/>
    </row>
    <row r="11" spans="1:6" ht="30" customHeight="1" x14ac:dyDescent="0.3">
      <c r="A11" s="116" t="s">
        <v>114</v>
      </c>
      <c r="B11" s="122" t="s">
        <v>115</v>
      </c>
      <c r="C11" s="118" t="s">
        <v>102</v>
      </c>
      <c r="D11" s="119">
        <v>1</v>
      </c>
      <c r="E11" s="120"/>
      <c r="F11" s="121"/>
    </row>
    <row r="12" spans="1:6" s="20" customFormat="1" ht="17.399999999999999" x14ac:dyDescent="0.3">
      <c r="A12" s="89"/>
      <c r="B12" s="74" t="s">
        <v>8</v>
      </c>
      <c r="C12" s="90"/>
      <c r="D12" s="91"/>
      <c r="E12" s="92"/>
      <c r="F12" s="93"/>
    </row>
    <row r="13" spans="1:6" s="123" customFormat="1" ht="17.399999999999999" x14ac:dyDescent="0.3">
      <c r="A13" s="125"/>
      <c r="B13" s="106"/>
      <c r="C13" s="126"/>
      <c r="D13" s="127"/>
      <c r="E13" s="128"/>
      <c r="F13" s="129"/>
    </row>
    <row r="14" spans="1:6" x14ac:dyDescent="0.3">
      <c r="A14" s="56"/>
      <c r="B14" s="124" t="s">
        <v>6</v>
      </c>
      <c r="C14" s="58"/>
      <c r="D14" s="59"/>
      <c r="E14" s="59"/>
      <c r="F14" s="60"/>
    </row>
    <row r="15" spans="1:6" x14ac:dyDescent="0.3">
      <c r="A15" s="4"/>
      <c r="B15" s="5" t="s">
        <v>7</v>
      </c>
      <c r="C15" s="6"/>
      <c r="D15" s="7"/>
      <c r="E15" s="7"/>
      <c r="F15" s="39"/>
    </row>
    <row r="16" spans="1:6" ht="27.6" x14ac:dyDescent="0.3">
      <c r="A16" s="4">
        <v>1.1000000000000001</v>
      </c>
      <c r="B16" s="11" t="s">
        <v>33</v>
      </c>
      <c r="C16" s="9" t="s">
        <v>27</v>
      </c>
      <c r="D16" s="7">
        <f>67*66</f>
        <v>4422</v>
      </c>
      <c r="E16" s="7"/>
      <c r="F16" s="39"/>
    </row>
    <row r="17" spans="1:6" ht="27.6" x14ac:dyDescent="0.3">
      <c r="A17" s="4">
        <v>1.2</v>
      </c>
      <c r="B17" s="11" t="s">
        <v>47</v>
      </c>
      <c r="C17" s="9" t="s">
        <v>28</v>
      </c>
      <c r="D17" s="7">
        <v>38.024999999999999</v>
      </c>
      <c r="E17" s="7"/>
      <c r="F17" s="39"/>
    </row>
    <row r="18" spans="1:6" ht="27.6" x14ac:dyDescent="0.3">
      <c r="A18" s="4">
        <v>1.3</v>
      </c>
      <c r="B18" s="11" t="s">
        <v>52</v>
      </c>
      <c r="C18" s="9" t="s">
        <v>28</v>
      </c>
      <c r="D18" s="7">
        <f>72*0.35</f>
        <v>25.2</v>
      </c>
      <c r="E18" s="7"/>
      <c r="F18" s="7"/>
    </row>
    <row r="19" spans="1:6" ht="27.6" x14ac:dyDescent="0.3">
      <c r="A19" s="4">
        <v>1.4</v>
      </c>
      <c r="B19" s="11" t="s">
        <v>29</v>
      </c>
      <c r="C19" s="9" t="s">
        <v>28</v>
      </c>
      <c r="D19" s="7">
        <v>21.821249999999999</v>
      </c>
      <c r="E19" s="7"/>
      <c r="F19" s="7"/>
    </row>
    <row r="20" spans="1:6" ht="27.6" x14ac:dyDescent="0.3">
      <c r="A20" s="4">
        <v>1.5</v>
      </c>
      <c r="B20" s="11" t="s">
        <v>48</v>
      </c>
      <c r="C20" s="9" t="s">
        <v>27</v>
      </c>
      <c r="D20" s="7">
        <v>144.25125</v>
      </c>
      <c r="E20" s="7"/>
      <c r="F20" s="39"/>
    </row>
    <row r="21" spans="1:6" s="12" customFormat="1" ht="27.6" x14ac:dyDescent="0.3">
      <c r="A21" s="4">
        <v>1.6</v>
      </c>
      <c r="B21" s="11" t="s">
        <v>30</v>
      </c>
      <c r="C21" s="9" t="s">
        <v>28</v>
      </c>
      <c r="D21" s="7">
        <v>38.024999999999999</v>
      </c>
      <c r="E21" s="7"/>
      <c r="F21" s="39"/>
    </row>
    <row r="22" spans="1:6" ht="28.2" x14ac:dyDescent="0.3">
      <c r="A22" s="4">
        <v>1.7</v>
      </c>
      <c r="B22" s="83" t="s">
        <v>122</v>
      </c>
      <c r="C22" s="84" t="s">
        <v>27</v>
      </c>
      <c r="D22" s="85">
        <v>144.25</v>
      </c>
      <c r="E22" s="85"/>
      <c r="F22" s="85"/>
    </row>
    <row r="23" spans="1:6" s="12" customFormat="1" ht="42" x14ac:dyDescent="0.3">
      <c r="A23" s="4">
        <v>1.8</v>
      </c>
      <c r="B23" s="83" t="s">
        <v>123</v>
      </c>
      <c r="C23" s="84" t="s">
        <v>27</v>
      </c>
      <c r="D23" s="85">
        <v>230</v>
      </c>
      <c r="E23" s="85"/>
      <c r="F23" s="85"/>
    </row>
    <row r="24" spans="1:6" s="20" customFormat="1" ht="15.6" x14ac:dyDescent="0.3">
      <c r="A24" s="16"/>
      <c r="B24" s="17" t="s">
        <v>8</v>
      </c>
      <c r="C24" s="18"/>
      <c r="D24" s="19"/>
      <c r="E24" s="19"/>
      <c r="F24" s="46"/>
    </row>
    <row r="25" spans="1:6" x14ac:dyDescent="0.3">
      <c r="A25" s="1"/>
      <c r="B25" s="5" t="s">
        <v>9</v>
      </c>
      <c r="C25" s="6"/>
      <c r="D25" s="7"/>
      <c r="E25" s="7"/>
      <c r="F25" s="39"/>
    </row>
    <row r="26" spans="1:6" x14ac:dyDescent="0.3">
      <c r="A26" s="4">
        <v>2.1</v>
      </c>
      <c r="B26" s="8" t="s">
        <v>10</v>
      </c>
      <c r="C26" s="6"/>
      <c r="D26" s="7"/>
      <c r="E26" s="7"/>
      <c r="F26" s="39"/>
    </row>
    <row r="27" spans="1:6" ht="16.2" x14ac:dyDescent="0.3">
      <c r="A27" s="4"/>
      <c r="B27" s="8" t="s">
        <v>11</v>
      </c>
      <c r="C27" s="9" t="s">
        <v>27</v>
      </c>
      <c r="D27" s="7">
        <v>1.08</v>
      </c>
      <c r="E27" s="7"/>
      <c r="F27" s="39"/>
    </row>
    <row r="28" spans="1:6" ht="16.2" x14ac:dyDescent="0.3">
      <c r="A28" s="4"/>
      <c r="B28" s="8" t="s">
        <v>12</v>
      </c>
      <c r="C28" s="9" t="s">
        <v>27</v>
      </c>
      <c r="D28" s="7">
        <v>34.56</v>
      </c>
      <c r="E28" s="7"/>
      <c r="F28" s="39"/>
    </row>
    <row r="29" spans="1:6" ht="27.6" x14ac:dyDescent="0.3">
      <c r="A29" s="130">
        <v>2.2000000000000002</v>
      </c>
      <c r="B29" s="11" t="s">
        <v>119</v>
      </c>
      <c r="C29" s="131"/>
      <c r="D29" s="132"/>
      <c r="E29" s="132"/>
      <c r="F29" s="81"/>
    </row>
    <row r="30" spans="1:6" ht="16.2" x14ac:dyDescent="0.3">
      <c r="A30" s="4"/>
      <c r="B30" s="8" t="s">
        <v>117</v>
      </c>
      <c r="C30" s="9" t="s">
        <v>28</v>
      </c>
      <c r="D30" s="7">
        <f>9+0.225</f>
        <v>9.2249999999999996</v>
      </c>
      <c r="E30" s="7"/>
      <c r="F30" s="39"/>
    </row>
    <row r="31" spans="1:6" ht="16.2" x14ac:dyDescent="0.3">
      <c r="A31" s="4"/>
      <c r="B31" s="8" t="s">
        <v>118</v>
      </c>
      <c r="C31" s="9" t="s">
        <v>28</v>
      </c>
      <c r="D31" s="7">
        <f>15.444+8.82</f>
        <v>24.264000000000003</v>
      </c>
      <c r="E31" s="7"/>
      <c r="F31" s="39"/>
    </row>
    <row r="32" spans="1:6" ht="27.6" x14ac:dyDescent="0.3">
      <c r="A32" s="4">
        <v>2.2999999999999998</v>
      </c>
      <c r="B32" s="11" t="s">
        <v>116</v>
      </c>
      <c r="C32" s="6"/>
      <c r="D32" s="7"/>
      <c r="E32" s="7"/>
      <c r="F32" s="39"/>
    </row>
    <row r="33" spans="1:6" ht="16.2" x14ac:dyDescent="0.3">
      <c r="A33" s="4"/>
      <c r="B33" s="8" t="s">
        <v>13</v>
      </c>
      <c r="C33" s="9" t="s">
        <v>28</v>
      </c>
      <c r="D33" s="7">
        <v>8.64</v>
      </c>
      <c r="E33" s="7"/>
      <c r="F33" s="39"/>
    </row>
    <row r="34" spans="1:6" ht="16.2" x14ac:dyDescent="0.3">
      <c r="A34" s="4"/>
      <c r="B34" s="8" t="s">
        <v>49</v>
      </c>
      <c r="C34" s="9" t="s">
        <v>28</v>
      </c>
      <c r="D34" s="7">
        <v>1.7549999999999999</v>
      </c>
      <c r="E34" s="7"/>
      <c r="F34" s="39"/>
    </row>
    <row r="35" spans="1:6" ht="16.2" x14ac:dyDescent="0.3">
      <c r="A35" s="4"/>
      <c r="B35" s="8" t="s">
        <v>14</v>
      </c>
      <c r="C35" s="9" t="s">
        <v>28</v>
      </c>
      <c r="D35" s="7">
        <v>14.4</v>
      </c>
      <c r="E35" s="7"/>
      <c r="F35" s="39"/>
    </row>
    <row r="36" spans="1:6" ht="16.2" x14ac:dyDescent="0.3">
      <c r="A36" s="4"/>
      <c r="B36" s="8" t="s">
        <v>34</v>
      </c>
      <c r="C36" s="9" t="s">
        <v>27</v>
      </c>
      <c r="D36" s="7">
        <v>24.806249999999999</v>
      </c>
      <c r="E36" s="7"/>
      <c r="F36" s="39"/>
    </row>
    <row r="37" spans="1:6" x14ac:dyDescent="0.3">
      <c r="A37" s="4">
        <v>2.4</v>
      </c>
      <c r="B37" s="8" t="s">
        <v>35</v>
      </c>
      <c r="C37" s="6"/>
      <c r="D37" s="7"/>
      <c r="E37" s="7"/>
      <c r="F37" s="39"/>
    </row>
    <row r="38" spans="1:6" ht="16.2" x14ac:dyDescent="0.3">
      <c r="A38" s="4"/>
      <c r="B38" s="8" t="s">
        <v>13</v>
      </c>
      <c r="C38" s="9" t="s">
        <v>27</v>
      </c>
      <c r="D38" s="7">
        <v>26.4</v>
      </c>
      <c r="E38" s="7"/>
      <c r="F38" s="39"/>
    </row>
    <row r="39" spans="1:6" ht="16.2" x14ac:dyDescent="0.3">
      <c r="A39" s="4"/>
      <c r="B39" s="8" t="s">
        <v>50</v>
      </c>
      <c r="C39" s="9" t="s">
        <v>27</v>
      </c>
      <c r="D39" s="7">
        <v>15.6</v>
      </c>
      <c r="E39" s="7"/>
      <c r="F39" s="39"/>
    </row>
    <row r="40" spans="1:6" ht="16.2" x14ac:dyDescent="0.3">
      <c r="A40" s="4"/>
      <c r="B40" s="8" t="s">
        <v>14</v>
      </c>
      <c r="C40" s="9" t="s">
        <v>27</v>
      </c>
      <c r="D40" s="7">
        <f>48+48</f>
        <v>96</v>
      </c>
      <c r="E40" s="7"/>
      <c r="F40" s="39"/>
    </row>
    <row r="41" spans="1:6" ht="27.6" x14ac:dyDescent="0.3">
      <c r="A41" s="4">
        <v>2.5</v>
      </c>
      <c r="B41" s="11" t="s">
        <v>32</v>
      </c>
      <c r="C41" s="6"/>
      <c r="D41" s="7"/>
      <c r="E41" s="7"/>
      <c r="F41" s="39"/>
    </row>
    <row r="42" spans="1:6" x14ac:dyDescent="0.3">
      <c r="A42" s="4"/>
      <c r="B42" s="8" t="s">
        <v>15</v>
      </c>
      <c r="C42" s="9" t="s">
        <v>16</v>
      </c>
      <c r="D42" s="7">
        <v>434</v>
      </c>
      <c r="E42" s="85"/>
      <c r="F42" s="39"/>
    </row>
    <row r="43" spans="1:6" x14ac:dyDescent="0.3">
      <c r="A43" s="4"/>
      <c r="B43" s="8" t="s">
        <v>17</v>
      </c>
      <c r="C43" s="9" t="s">
        <v>16</v>
      </c>
      <c r="D43" s="7">
        <v>1216</v>
      </c>
      <c r="E43" s="85"/>
      <c r="F43" s="39"/>
    </row>
    <row r="44" spans="1:6" ht="27.6" x14ac:dyDescent="0.3">
      <c r="A44" s="82">
        <v>2.5</v>
      </c>
      <c r="B44" s="87" t="s">
        <v>124</v>
      </c>
      <c r="C44" s="84" t="s">
        <v>27</v>
      </c>
      <c r="D44" s="85">
        <v>24.81</v>
      </c>
      <c r="E44" s="85"/>
      <c r="F44" s="133"/>
    </row>
    <row r="45" spans="1:6" s="20" customFormat="1" ht="15.6" x14ac:dyDescent="0.3">
      <c r="A45" s="16"/>
      <c r="B45" s="17" t="s">
        <v>8</v>
      </c>
      <c r="C45" s="18"/>
      <c r="D45" s="19"/>
      <c r="E45" s="19"/>
      <c r="F45" s="46"/>
    </row>
    <row r="46" spans="1:6" x14ac:dyDescent="0.3">
      <c r="A46" s="4"/>
      <c r="B46" s="5" t="s">
        <v>18</v>
      </c>
      <c r="C46" s="6"/>
      <c r="D46" s="7"/>
      <c r="E46" s="7"/>
      <c r="F46" s="39"/>
    </row>
    <row r="47" spans="1:6" ht="27.6" x14ac:dyDescent="0.3">
      <c r="A47" s="4">
        <v>3.1</v>
      </c>
      <c r="B47" s="11" t="s">
        <v>51</v>
      </c>
      <c r="C47" s="9" t="s">
        <v>27</v>
      </c>
      <c r="D47" s="7">
        <v>72</v>
      </c>
      <c r="E47" s="7"/>
      <c r="F47" s="39"/>
    </row>
    <row r="48" spans="1:6" s="20" customFormat="1" ht="15.6" x14ac:dyDescent="0.3">
      <c r="A48" s="16"/>
      <c r="B48" s="17" t="s">
        <v>8</v>
      </c>
      <c r="C48" s="18"/>
      <c r="D48" s="19"/>
      <c r="E48" s="19"/>
      <c r="F48" s="46"/>
    </row>
    <row r="49" spans="1:6" x14ac:dyDescent="0.3">
      <c r="A49" s="4"/>
      <c r="B49" s="5" t="s">
        <v>19</v>
      </c>
      <c r="C49" s="6"/>
      <c r="D49" s="7"/>
      <c r="E49" s="7"/>
      <c r="F49" s="39"/>
    </row>
    <row r="50" spans="1:6" x14ac:dyDescent="0.3">
      <c r="A50" s="1"/>
      <c r="B50" s="5" t="s">
        <v>20</v>
      </c>
      <c r="C50" s="2"/>
      <c r="D50" s="3"/>
      <c r="E50" s="3"/>
      <c r="F50" s="40"/>
    </row>
    <row r="51" spans="1:6" ht="41.4" x14ac:dyDescent="0.3">
      <c r="A51" s="4">
        <v>1.1000000000000001</v>
      </c>
      <c r="B51" s="11" t="s">
        <v>31</v>
      </c>
      <c r="C51" s="2"/>
      <c r="D51" s="3"/>
      <c r="E51" s="3"/>
      <c r="F51" s="40"/>
    </row>
    <row r="52" spans="1:6" ht="16.2" x14ac:dyDescent="0.3">
      <c r="A52" s="4"/>
      <c r="B52" s="8" t="s">
        <v>21</v>
      </c>
      <c r="C52" s="9" t="s">
        <v>28</v>
      </c>
      <c r="D52" s="7">
        <f>1.6375+3.275+0.36</f>
        <v>5.2725</v>
      </c>
      <c r="E52" s="7"/>
      <c r="F52" s="39"/>
    </row>
    <row r="53" spans="1:6" ht="16.2" x14ac:dyDescent="0.3">
      <c r="A53" s="4"/>
      <c r="B53" s="8" t="s">
        <v>53</v>
      </c>
      <c r="C53" s="9" t="s">
        <v>28</v>
      </c>
      <c r="D53" s="7">
        <f>0.7175+0.432</f>
        <v>1.1495</v>
      </c>
      <c r="E53" s="7"/>
      <c r="F53" s="39"/>
    </row>
    <row r="54" spans="1:6" ht="16.2" x14ac:dyDescent="0.3">
      <c r="A54" s="4"/>
      <c r="B54" s="8" t="s">
        <v>57</v>
      </c>
      <c r="C54" s="9" t="s">
        <v>28</v>
      </c>
      <c r="D54" s="7">
        <f>1.8+3+1.125+1.8</f>
        <v>7.7249999999999996</v>
      </c>
      <c r="E54" s="7"/>
      <c r="F54" s="39"/>
    </row>
    <row r="55" spans="1:6" ht="16.2" x14ac:dyDescent="0.3">
      <c r="A55" s="4"/>
      <c r="B55" s="8" t="s">
        <v>56</v>
      </c>
      <c r="C55" s="9" t="s">
        <v>28</v>
      </c>
      <c r="D55" s="7">
        <f>4.5+4.5</f>
        <v>9</v>
      </c>
      <c r="E55" s="7"/>
      <c r="F55" s="39"/>
    </row>
    <row r="56" spans="1:6" ht="16.2" x14ac:dyDescent="0.3">
      <c r="A56" s="4"/>
      <c r="B56" s="8" t="s">
        <v>71</v>
      </c>
      <c r="C56" s="9" t="s">
        <v>28</v>
      </c>
      <c r="D56" s="7">
        <v>1.8839999999999999</v>
      </c>
      <c r="E56" s="7"/>
      <c r="F56" s="39"/>
    </row>
    <row r="57" spans="1:6" x14ac:dyDescent="0.3">
      <c r="A57" s="4">
        <v>1.2</v>
      </c>
      <c r="B57" s="8" t="s">
        <v>36</v>
      </c>
      <c r="C57" s="6"/>
      <c r="D57" s="7"/>
      <c r="E57" s="7"/>
      <c r="F57" s="39"/>
    </row>
    <row r="58" spans="1:6" ht="16.2" x14ac:dyDescent="0.3">
      <c r="A58" s="4"/>
      <c r="B58" s="8" t="s">
        <v>21</v>
      </c>
      <c r="C58" s="9" t="s">
        <v>27</v>
      </c>
      <c r="D58" s="26">
        <v>108.3</v>
      </c>
      <c r="E58" s="7"/>
      <c r="F58" s="39"/>
    </row>
    <row r="59" spans="1:6" ht="16.2" x14ac:dyDescent="0.3">
      <c r="A59" s="4"/>
      <c r="B59" s="8" t="s">
        <v>73</v>
      </c>
      <c r="C59" s="9" t="s">
        <v>27</v>
      </c>
      <c r="D59" s="7">
        <f>8.34+8.1</f>
        <v>16.439999999999998</v>
      </c>
      <c r="E59" s="7"/>
      <c r="F59" s="39"/>
    </row>
    <row r="60" spans="1:6" ht="16.2" x14ac:dyDescent="0.3">
      <c r="A60" s="4"/>
      <c r="B60" s="8" t="s">
        <v>54</v>
      </c>
      <c r="C60" s="9" t="s">
        <v>27</v>
      </c>
      <c r="D60" s="7">
        <v>87.3</v>
      </c>
      <c r="E60" s="7"/>
      <c r="F60" s="39"/>
    </row>
    <row r="61" spans="1:6" ht="16.2" x14ac:dyDescent="0.3">
      <c r="A61" s="4"/>
      <c r="B61" s="8" t="s">
        <v>55</v>
      </c>
      <c r="C61" s="9" t="s">
        <v>27</v>
      </c>
      <c r="D61" s="7">
        <v>57.6</v>
      </c>
      <c r="E61" s="7"/>
      <c r="F61" s="39"/>
    </row>
    <row r="62" spans="1:6" ht="16.2" x14ac:dyDescent="0.3">
      <c r="A62" s="4"/>
      <c r="B62" s="8" t="s">
        <v>74</v>
      </c>
      <c r="C62" s="9" t="s">
        <v>27</v>
      </c>
      <c r="D62" s="7">
        <v>1.9</v>
      </c>
      <c r="E62" s="7"/>
      <c r="F62" s="39"/>
    </row>
    <row r="63" spans="1:6" s="20" customFormat="1" ht="27.6" x14ac:dyDescent="0.3">
      <c r="A63" s="4">
        <v>1.3</v>
      </c>
      <c r="B63" s="11" t="s">
        <v>37</v>
      </c>
      <c r="C63" s="6"/>
      <c r="D63" s="7"/>
      <c r="E63" s="7"/>
      <c r="F63" s="39"/>
    </row>
    <row r="64" spans="1:6" x14ac:dyDescent="0.3">
      <c r="A64" s="4"/>
      <c r="B64" s="8" t="s">
        <v>22</v>
      </c>
      <c r="C64" s="9" t="s">
        <v>16</v>
      </c>
      <c r="D64" s="7">
        <f>326+24+119+60</f>
        <v>529</v>
      </c>
      <c r="E64" s="85"/>
      <c r="F64" s="39"/>
    </row>
    <row r="65" spans="1:6" x14ac:dyDescent="0.3">
      <c r="A65" s="4"/>
      <c r="B65" s="8" t="s">
        <v>17</v>
      </c>
      <c r="C65" s="9" t="s">
        <v>16</v>
      </c>
      <c r="D65" s="7">
        <f>289+325+32+62+78+87.2</f>
        <v>873.2</v>
      </c>
      <c r="E65" s="85"/>
      <c r="F65" s="39"/>
    </row>
    <row r="66" spans="1:6" s="20" customFormat="1" x14ac:dyDescent="0.3">
      <c r="A66" s="4"/>
      <c r="B66" s="8" t="s">
        <v>59</v>
      </c>
      <c r="C66" s="9" t="s">
        <v>16</v>
      </c>
      <c r="D66" s="7">
        <f>334+508+494+352</f>
        <v>1688</v>
      </c>
      <c r="E66" s="85"/>
      <c r="F66" s="39"/>
    </row>
    <row r="67" spans="1:6" ht="15.6" x14ac:dyDescent="0.3">
      <c r="A67" s="16"/>
      <c r="B67" s="17" t="s">
        <v>8</v>
      </c>
      <c r="C67" s="18"/>
      <c r="D67" s="19"/>
      <c r="E67" s="19"/>
      <c r="F67" s="46"/>
    </row>
    <row r="68" spans="1:6" x14ac:dyDescent="0.3">
      <c r="A68" s="4"/>
      <c r="B68" s="5" t="s">
        <v>38</v>
      </c>
      <c r="C68" s="6"/>
      <c r="D68" s="7"/>
      <c r="E68" s="7"/>
      <c r="F68" s="39"/>
    </row>
    <row r="69" spans="1:6" ht="27.6" x14ac:dyDescent="0.3">
      <c r="A69" s="4">
        <v>2.1</v>
      </c>
      <c r="B69" s="11" t="s">
        <v>120</v>
      </c>
      <c r="C69" s="9" t="s">
        <v>27</v>
      </c>
      <c r="D69" s="7">
        <v>440</v>
      </c>
      <c r="E69" s="7"/>
      <c r="F69" s="41"/>
    </row>
    <row r="70" spans="1:6" ht="27.6" x14ac:dyDescent="0.3">
      <c r="A70" s="4">
        <v>2.1</v>
      </c>
      <c r="B70" s="11" t="s">
        <v>58</v>
      </c>
      <c r="C70" s="9" t="s">
        <v>27</v>
      </c>
      <c r="D70" s="7">
        <v>73</v>
      </c>
      <c r="E70" s="7"/>
      <c r="F70" s="41"/>
    </row>
    <row r="71" spans="1:6" ht="15.6" x14ac:dyDescent="0.3">
      <c r="A71" s="16"/>
      <c r="B71" s="17" t="s">
        <v>8</v>
      </c>
      <c r="C71" s="18"/>
      <c r="D71" s="19"/>
      <c r="E71" s="19"/>
      <c r="F71" s="46"/>
    </row>
    <row r="72" spans="1:6" s="15" customFormat="1" ht="24" customHeight="1" x14ac:dyDescent="0.25">
      <c r="A72" s="4"/>
      <c r="B72" s="5" t="s">
        <v>23</v>
      </c>
      <c r="C72" s="6"/>
      <c r="D72" s="7"/>
      <c r="E72" s="7"/>
      <c r="F72" s="39"/>
    </row>
    <row r="73" spans="1:6" s="15" customFormat="1" ht="27.6" x14ac:dyDescent="0.25">
      <c r="A73" s="4">
        <v>3.1</v>
      </c>
      <c r="B73" s="13" t="s">
        <v>39</v>
      </c>
      <c r="C73" s="9" t="s">
        <v>27</v>
      </c>
      <c r="D73" s="7">
        <v>291</v>
      </c>
      <c r="E73" s="7"/>
      <c r="F73" s="41"/>
    </row>
    <row r="74" spans="1:6" s="15" customFormat="1" ht="27.6" x14ac:dyDescent="0.25">
      <c r="A74" s="4">
        <v>3.2</v>
      </c>
      <c r="B74" s="13" t="s">
        <v>60</v>
      </c>
      <c r="C74" s="9" t="s">
        <v>24</v>
      </c>
      <c r="D74" s="7">
        <v>20.25</v>
      </c>
      <c r="E74" s="10"/>
      <c r="F74" s="39"/>
    </row>
    <row r="75" spans="1:6" s="20" customFormat="1" ht="41.4" x14ac:dyDescent="0.3">
      <c r="A75" s="4">
        <v>3.3</v>
      </c>
      <c r="B75" s="13" t="s">
        <v>61</v>
      </c>
      <c r="C75" s="9" t="s">
        <v>24</v>
      </c>
      <c r="D75" s="7">
        <f>114+110</f>
        <v>224</v>
      </c>
      <c r="E75" s="29"/>
      <c r="F75" s="41"/>
    </row>
    <row r="76" spans="1:6" ht="41.4" x14ac:dyDescent="0.3">
      <c r="A76" s="4">
        <v>3.4</v>
      </c>
      <c r="B76" s="13" t="s">
        <v>62</v>
      </c>
      <c r="C76" s="9" t="s">
        <v>24</v>
      </c>
      <c r="D76" s="7">
        <f>55.1+43.41</f>
        <v>98.509999999999991</v>
      </c>
      <c r="E76" s="29"/>
      <c r="F76" s="41"/>
    </row>
    <row r="77" spans="1:6" ht="46.5" customHeight="1" x14ac:dyDescent="0.3">
      <c r="A77" s="4">
        <v>3.5</v>
      </c>
      <c r="B77" s="14" t="s">
        <v>45</v>
      </c>
      <c r="C77" s="9" t="s">
        <v>24</v>
      </c>
      <c r="D77" s="7">
        <v>320</v>
      </c>
      <c r="E77" s="7"/>
      <c r="F77" s="41"/>
    </row>
    <row r="78" spans="1:6" ht="27.6" x14ac:dyDescent="0.3">
      <c r="A78" s="4">
        <v>3.6</v>
      </c>
      <c r="B78" s="13" t="s">
        <v>63</v>
      </c>
      <c r="C78" s="27" t="s">
        <v>24</v>
      </c>
      <c r="D78" s="28">
        <v>40.5</v>
      </c>
      <c r="E78" s="28"/>
      <c r="F78" s="39"/>
    </row>
    <row r="79" spans="1:6" ht="27.6" x14ac:dyDescent="0.3">
      <c r="A79" s="4">
        <v>3.7</v>
      </c>
      <c r="B79" s="13" t="s">
        <v>41</v>
      </c>
      <c r="C79" s="27" t="s">
        <v>24</v>
      </c>
      <c r="D79" s="28">
        <v>20.454000000000001</v>
      </c>
      <c r="E79" s="28"/>
      <c r="F79" s="39"/>
    </row>
    <row r="80" spans="1:6" ht="15" x14ac:dyDescent="0.3">
      <c r="A80" s="4">
        <v>3.8</v>
      </c>
      <c r="B80" s="13" t="s">
        <v>44</v>
      </c>
      <c r="C80" s="27" t="s">
        <v>25</v>
      </c>
      <c r="D80" s="28">
        <v>8</v>
      </c>
      <c r="E80" s="28"/>
      <c r="F80" s="39"/>
    </row>
    <row r="81" spans="1:6" ht="15" x14ac:dyDescent="0.3">
      <c r="A81" s="4">
        <v>3.9</v>
      </c>
      <c r="B81" s="13" t="s">
        <v>64</v>
      </c>
      <c r="C81" s="27" t="s">
        <v>25</v>
      </c>
      <c r="D81" s="28">
        <v>1</v>
      </c>
      <c r="E81" s="28"/>
      <c r="F81" s="39"/>
    </row>
    <row r="82" spans="1:6" ht="15.6" x14ac:dyDescent="0.3">
      <c r="A82" s="16"/>
      <c r="B82" s="17" t="s">
        <v>8</v>
      </c>
      <c r="C82" s="18"/>
      <c r="D82" s="19"/>
      <c r="E82" s="19"/>
      <c r="F82" s="46"/>
    </row>
    <row r="83" spans="1:6" x14ac:dyDescent="0.3">
      <c r="A83" s="4"/>
      <c r="B83" s="5" t="s">
        <v>40</v>
      </c>
      <c r="C83" s="6"/>
      <c r="D83" s="7"/>
      <c r="E83" s="25"/>
      <c r="F83" s="39"/>
    </row>
    <row r="84" spans="1:6" ht="41.4" x14ac:dyDescent="0.3">
      <c r="A84" s="4">
        <v>4.0999999999999996</v>
      </c>
      <c r="B84" s="11" t="s">
        <v>46</v>
      </c>
      <c r="C84" s="2"/>
      <c r="D84" s="3"/>
      <c r="F84" s="40"/>
    </row>
    <row r="85" spans="1:6" s="20" customFormat="1" x14ac:dyDescent="0.3">
      <c r="A85" s="4"/>
      <c r="B85" s="8" t="s">
        <v>65</v>
      </c>
      <c r="C85" s="9" t="s">
        <v>25</v>
      </c>
      <c r="D85" s="7">
        <v>2</v>
      </c>
      <c r="E85" s="7"/>
      <c r="F85" s="39"/>
    </row>
    <row r="86" spans="1:6" x14ac:dyDescent="0.3">
      <c r="A86" s="4"/>
      <c r="B86" s="8" t="s">
        <v>66</v>
      </c>
      <c r="C86" s="9" t="s">
        <v>25</v>
      </c>
      <c r="D86" s="7">
        <v>2</v>
      </c>
      <c r="E86" s="7"/>
      <c r="F86" s="39"/>
    </row>
    <row r="87" spans="1:6" x14ac:dyDescent="0.3">
      <c r="A87" s="4"/>
      <c r="B87" s="8" t="s">
        <v>67</v>
      </c>
      <c r="C87" s="9" t="s">
        <v>25</v>
      </c>
      <c r="D87" s="7">
        <v>3</v>
      </c>
      <c r="E87" s="7"/>
      <c r="F87" s="39"/>
    </row>
    <row r="88" spans="1:6" x14ac:dyDescent="0.3">
      <c r="A88" s="4"/>
      <c r="B88" s="8" t="s">
        <v>68</v>
      </c>
      <c r="C88" s="9" t="s">
        <v>25</v>
      </c>
      <c r="D88" s="7">
        <v>2</v>
      </c>
      <c r="E88" s="7"/>
      <c r="F88" s="39"/>
    </row>
    <row r="89" spans="1:6" x14ac:dyDescent="0.3">
      <c r="A89" s="4"/>
      <c r="B89" s="8" t="s">
        <v>69</v>
      </c>
      <c r="C89" s="9" t="s">
        <v>25</v>
      </c>
      <c r="D89" s="7">
        <v>4</v>
      </c>
      <c r="E89" s="7"/>
      <c r="F89" s="39"/>
    </row>
    <row r="90" spans="1:6" x14ac:dyDescent="0.3">
      <c r="A90" s="4"/>
      <c r="B90" s="8" t="s">
        <v>70</v>
      </c>
      <c r="C90" s="9" t="s">
        <v>25</v>
      </c>
      <c r="D90" s="7">
        <v>8</v>
      </c>
      <c r="E90" s="7"/>
      <c r="F90" s="39"/>
    </row>
    <row r="91" spans="1:6" ht="15.6" x14ac:dyDescent="0.3">
      <c r="A91" s="16"/>
      <c r="B91" s="17" t="s">
        <v>8</v>
      </c>
      <c r="C91" s="18"/>
      <c r="D91" s="19"/>
      <c r="E91" s="19"/>
      <c r="F91" s="46"/>
    </row>
    <row r="92" spans="1:6" x14ac:dyDescent="0.3">
      <c r="A92" s="4"/>
      <c r="B92" s="5" t="s">
        <v>76</v>
      </c>
      <c r="C92" s="6"/>
      <c r="D92" s="7"/>
      <c r="E92" s="7"/>
      <c r="F92" s="39"/>
    </row>
    <row r="93" spans="1:6" ht="16.2" x14ac:dyDescent="0.3">
      <c r="A93" s="4">
        <v>5.0999999999999996</v>
      </c>
      <c r="B93" s="8" t="s">
        <v>75</v>
      </c>
      <c r="C93" s="9" t="s">
        <v>43</v>
      </c>
      <c r="D93" s="7">
        <f>12*20</f>
        <v>240</v>
      </c>
      <c r="E93" s="7"/>
      <c r="F93" s="39"/>
    </row>
    <row r="94" spans="1:6" ht="15.6" x14ac:dyDescent="0.3">
      <c r="A94" s="16"/>
      <c r="B94" s="17" t="s">
        <v>8</v>
      </c>
      <c r="C94" s="18"/>
      <c r="D94" s="19"/>
      <c r="E94" s="19"/>
      <c r="F94" s="46"/>
    </row>
    <row r="95" spans="1:6" x14ac:dyDescent="0.3">
      <c r="A95" s="4"/>
      <c r="B95" s="5" t="s">
        <v>77</v>
      </c>
      <c r="C95" s="6"/>
      <c r="D95" s="7"/>
      <c r="E95" s="7"/>
      <c r="F95" s="39"/>
    </row>
    <row r="96" spans="1:6" ht="41.4" x14ac:dyDescent="0.3">
      <c r="A96" s="4">
        <v>6.1</v>
      </c>
      <c r="B96" s="11" t="s">
        <v>42</v>
      </c>
      <c r="C96" s="2"/>
      <c r="D96" s="3"/>
      <c r="E96" s="3"/>
      <c r="F96" s="40"/>
    </row>
    <row r="97" spans="1:20" ht="16.2" x14ac:dyDescent="0.3">
      <c r="A97" s="4"/>
      <c r="B97" s="8" t="s">
        <v>26</v>
      </c>
      <c r="C97" s="9" t="s">
        <v>27</v>
      </c>
      <c r="D97" s="7">
        <v>590</v>
      </c>
      <c r="E97" s="7"/>
      <c r="F97" s="39"/>
    </row>
    <row r="98" spans="1:20" ht="16.2" x14ac:dyDescent="0.3">
      <c r="A98" s="4"/>
      <c r="B98" s="8" t="s">
        <v>72</v>
      </c>
      <c r="C98" s="9" t="s">
        <v>27</v>
      </c>
      <c r="D98" s="7">
        <f>436+9.6</f>
        <v>445.6</v>
      </c>
      <c r="E98" s="7"/>
      <c r="F98" s="39"/>
    </row>
    <row r="99" spans="1:20" s="20" customFormat="1" ht="15.6" x14ac:dyDescent="0.3">
      <c r="A99" s="16"/>
      <c r="B99" s="17" t="s">
        <v>8</v>
      </c>
      <c r="C99" s="18"/>
      <c r="D99" s="19"/>
      <c r="E99" s="19"/>
      <c r="F99" s="46"/>
    </row>
    <row r="100" spans="1:20" ht="15.6" x14ac:dyDescent="0.3">
      <c r="A100" s="30"/>
      <c r="B100" s="50"/>
      <c r="C100" s="30"/>
      <c r="D100" s="31"/>
      <c r="E100" s="15"/>
      <c r="F100" s="51"/>
    </row>
    <row r="101" spans="1:20" s="34" customFormat="1" ht="15.6" x14ac:dyDescent="0.3">
      <c r="A101" s="52"/>
      <c r="B101" s="53" t="s">
        <v>79</v>
      </c>
      <c r="C101" s="52"/>
      <c r="D101" s="54"/>
      <c r="E101" s="54"/>
      <c r="F101" s="55"/>
    </row>
    <row r="102" spans="1:20" s="15" customFormat="1" ht="15.6" x14ac:dyDescent="0.25">
      <c r="A102" s="56"/>
      <c r="B102" s="57" t="s">
        <v>6</v>
      </c>
      <c r="C102" s="58"/>
      <c r="D102" s="59"/>
      <c r="E102" s="59"/>
      <c r="F102" s="60"/>
    </row>
    <row r="103" spans="1:20" s="15" customFormat="1" ht="15.6" x14ac:dyDescent="0.25">
      <c r="A103" s="4"/>
      <c r="B103" s="33" t="s">
        <v>7</v>
      </c>
      <c r="C103" s="6"/>
      <c r="D103" s="7"/>
      <c r="E103" s="7"/>
      <c r="F103" s="39"/>
    </row>
    <row r="104" spans="1:20" s="15" customFormat="1" ht="27.6" x14ac:dyDescent="0.25">
      <c r="A104" s="4">
        <v>1.1000000000000001</v>
      </c>
      <c r="B104" s="11" t="s">
        <v>80</v>
      </c>
      <c r="C104" s="61" t="s">
        <v>28</v>
      </c>
      <c r="D104" s="62">
        <v>4.5</v>
      </c>
      <c r="E104" s="62"/>
      <c r="F104" s="62"/>
    </row>
    <row r="105" spans="1:20" s="15" customFormat="1" ht="27.6" x14ac:dyDescent="0.25">
      <c r="A105" s="4">
        <v>1.2</v>
      </c>
      <c r="B105" s="11" t="s">
        <v>30</v>
      </c>
      <c r="C105" s="61" t="s">
        <v>28</v>
      </c>
      <c r="D105" s="62">
        <v>4.5</v>
      </c>
      <c r="E105" s="62"/>
      <c r="F105" s="62"/>
    </row>
    <row r="106" spans="1:20" s="32" customFormat="1" ht="15.6" x14ac:dyDescent="0.25">
      <c r="A106" s="16"/>
      <c r="B106" s="17" t="s">
        <v>8</v>
      </c>
      <c r="C106" s="18"/>
      <c r="D106" s="19"/>
      <c r="E106" s="19"/>
      <c r="F106" s="46"/>
      <c r="N106" s="15"/>
      <c r="O106" s="15"/>
      <c r="P106" s="15"/>
      <c r="Q106" s="15"/>
      <c r="R106" s="15"/>
      <c r="S106" s="15"/>
      <c r="T106" s="15"/>
    </row>
    <row r="107" spans="1:20" s="15" customFormat="1" ht="15.6" x14ac:dyDescent="0.25">
      <c r="A107" s="1"/>
      <c r="B107" s="33" t="s">
        <v>9</v>
      </c>
      <c r="C107" s="6"/>
      <c r="D107" s="7"/>
      <c r="E107" s="7"/>
      <c r="F107" s="39"/>
    </row>
    <row r="108" spans="1:20" ht="27.6" x14ac:dyDescent="0.3">
      <c r="A108" s="4">
        <v>2.2000000000000002</v>
      </c>
      <c r="B108" s="11" t="s">
        <v>116</v>
      </c>
      <c r="C108" s="6"/>
      <c r="D108" s="62"/>
      <c r="E108" s="62"/>
      <c r="F108" s="62"/>
      <c r="N108" s="15"/>
      <c r="O108" s="15"/>
      <c r="P108" s="15"/>
      <c r="Q108" s="15"/>
      <c r="R108" s="15"/>
      <c r="S108" s="15"/>
      <c r="T108" s="15"/>
    </row>
    <row r="109" spans="1:20" ht="16.2" x14ac:dyDescent="0.3">
      <c r="A109" s="4"/>
      <c r="B109" s="99" t="s">
        <v>92</v>
      </c>
      <c r="C109" s="9" t="s">
        <v>28</v>
      </c>
      <c r="D109" s="62">
        <v>2.5</v>
      </c>
      <c r="E109" s="62"/>
      <c r="F109" s="62"/>
      <c r="N109" s="15"/>
      <c r="O109" s="15"/>
      <c r="P109" s="15"/>
      <c r="Q109" s="15"/>
      <c r="R109" s="15"/>
      <c r="S109" s="15"/>
      <c r="T109" s="15"/>
    </row>
    <row r="110" spans="1:20" s="15" customFormat="1" ht="15.6" x14ac:dyDescent="0.25">
      <c r="A110" s="16"/>
      <c r="B110" s="17" t="s">
        <v>8</v>
      </c>
      <c r="C110" s="18"/>
      <c r="D110" s="18"/>
      <c r="E110" s="19"/>
      <c r="F110" s="46"/>
    </row>
    <row r="111" spans="1:20" s="15" customFormat="1" ht="15.6" x14ac:dyDescent="0.25">
      <c r="A111" s="4"/>
      <c r="B111" s="33" t="s">
        <v>19</v>
      </c>
      <c r="C111" s="6"/>
      <c r="D111" s="7"/>
      <c r="E111" s="7"/>
      <c r="F111" s="39"/>
    </row>
    <row r="112" spans="1:20" s="15" customFormat="1" ht="15.6" x14ac:dyDescent="0.25">
      <c r="A112" s="1"/>
      <c r="B112" s="33" t="s">
        <v>93</v>
      </c>
      <c r="C112" s="2"/>
      <c r="D112" s="3"/>
      <c r="E112" s="3"/>
      <c r="F112" s="40"/>
    </row>
    <row r="113" spans="1:20" s="15" customFormat="1" ht="15" x14ac:dyDescent="0.25">
      <c r="A113" s="4">
        <v>1.1000000000000001</v>
      </c>
      <c r="B113" s="87" t="s">
        <v>94</v>
      </c>
      <c r="C113" s="2"/>
      <c r="D113" s="3"/>
      <c r="E113" s="3"/>
      <c r="F113" s="40"/>
    </row>
    <row r="114" spans="1:20" s="15" customFormat="1" ht="15" x14ac:dyDescent="0.25">
      <c r="A114" s="4"/>
      <c r="B114" s="99" t="s">
        <v>95</v>
      </c>
      <c r="C114" s="9" t="s">
        <v>96</v>
      </c>
      <c r="D114" s="62">
        <v>44</v>
      </c>
      <c r="E114" s="62"/>
      <c r="F114" s="62"/>
      <c r="N114" s="32"/>
      <c r="O114" s="32"/>
      <c r="P114" s="32"/>
      <c r="Q114" s="32"/>
      <c r="R114" s="32"/>
      <c r="S114" s="32"/>
      <c r="T114" s="32"/>
    </row>
    <row r="115" spans="1:20" s="15" customFormat="1" ht="15.6" x14ac:dyDescent="0.25">
      <c r="A115" s="16"/>
      <c r="B115" s="17" t="s">
        <v>8</v>
      </c>
      <c r="C115" s="18"/>
      <c r="D115" s="19"/>
      <c r="E115" s="19"/>
      <c r="F115" s="46"/>
    </row>
    <row r="116" spans="1:20" s="32" customFormat="1" ht="15.6" x14ac:dyDescent="0.25">
      <c r="A116" s="4"/>
      <c r="B116" s="33" t="s">
        <v>81</v>
      </c>
      <c r="C116" s="6"/>
      <c r="D116" s="7"/>
      <c r="E116" s="65"/>
      <c r="F116" s="39"/>
      <c r="N116" s="15"/>
      <c r="O116" s="15"/>
      <c r="P116" s="15"/>
      <c r="Q116" s="15"/>
      <c r="R116" s="15"/>
      <c r="S116" s="15"/>
      <c r="T116" s="15"/>
    </row>
    <row r="117" spans="1:20" s="15" customFormat="1" ht="41.4" x14ac:dyDescent="0.25">
      <c r="A117" s="4">
        <v>2.1</v>
      </c>
      <c r="B117" s="11" t="s">
        <v>82</v>
      </c>
      <c r="C117" s="2"/>
      <c r="D117" s="3"/>
      <c r="E117" s="3"/>
      <c r="F117" s="40"/>
    </row>
    <row r="118" spans="1:20" s="15" customFormat="1" ht="15" x14ac:dyDescent="0.25">
      <c r="A118" s="4"/>
      <c r="B118" s="8" t="s">
        <v>83</v>
      </c>
      <c r="C118" s="63" t="s">
        <v>25</v>
      </c>
      <c r="D118" s="62">
        <v>1</v>
      </c>
      <c r="E118" s="62"/>
      <c r="F118" s="62"/>
    </row>
    <row r="119" spans="1:20" s="15" customFormat="1" ht="15" x14ac:dyDescent="0.25">
      <c r="A119" s="67"/>
      <c r="B119" s="99" t="s">
        <v>97</v>
      </c>
      <c r="C119" s="68" t="s">
        <v>96</v>
      </c>
      <c r="D119" s="69">
        <v>20</v>
      </c>
      <c r="E119" s="69"/>
      <c r="F119" s="69"/>
    </row>
    <row r="120" spans="1:20" s="15" customFormat="1" ht="15.6" x14ac:dyDescent="0.25">
      <c r="A120" s="16"/>
      <c r="B120" s="17" t="s">
        <v>8</v>
      </c>
      <c r="C120" s="18"/>
      <c r="D120" s="19"/>
      <c r="E120" s="19"/>
      <c r="F120" s="46"/>
    </row>
    <row r="121" spans="1:20" s="15" customFormat="1" ht="15.6" x14ac:dyDescent="0.25">
      <c r="A121" s="94"/>
      <c r="B121" s="98" t="s">
        <v>91</v>
      </c>
      <c r="C121" s="95"/>
      <c r="D121" s="96"/>
      <c r="E121" s="96"/>
      <c r="F121" s="97"/>
    </row>
    <row r="122" spans="1:20" s="15" customFormat="1" ht="15.6" x14ac:dyDescent="0.25">
      <c r="A122" s="105"/>
      <c r="B122" s="106"/>
      <c r="C122" s="107"/>
      <c r="D122" s="108"/>
      <c r="E122" s="108"/>
      <c r="F122" s="109"/>
    </row>
    <row r="123" spans="1:20" s="15" customFormat="1" ht="15.6" x14ac:dyDescent="0.3">
      <c r="A123" s="100"/>
      <c r="B123" s="75" t="s">
        <v>85</v>
      </c>
      <c r="C123" s="101"/>
      <c r="D123" s="102"/>
      <c r="E123" s="103"/>
      <c r="F123" s="104"/>
    </row>
    <row r="124" spans="1:20" s="15" customFormat="1" ht="15.6" x14ac:dyDescent="0.25">
      <c r="A124" s="76"/>
      <c r="B124" s="77" t="s">
        <v>86</v>
      </c>
      <c r="C124" s="78"/>
      <c r="D124" s="79"/>
      <c r="E124" s="80"/>
      <c r="F124" s="81"/>
      <c r="M124" s="64"/>
    </row>
    <row r="125" spans="1:20" s="15" customFormat="1" ht="15.6" x14ac:dyDescent="0.25">
      <c r="A125" s="76"/>
      <c r="B125" s="77" t="s">
        <v>7</v>
      </c>
      <c r="C125" s="78"/>
      <c r="D125" s="79"/>
      <c r="E125" s="80"/>
      <c r="F125" s="81"/>
    </row>
    <row r="126" spans="1:20" s="15" customFormat="1" ht="28.2" x14ac:dyDescent="0.3">
      <c r="A126" s="82">
        <v>1.1000000000000001</v>
      </c>
      <c r="B126" s="83" t="s">
        <v>87</v>
      </c>
      <c r="C126" s="84" t="s">
        <v>27</v>
      </c>
      <c r="D126" s="85">
        <f>22.649*7</f>
        <v>158.54300000000001</v>
      </c>
      <c r="E126" s="85"/>
      <c r="F126" s="85"/>
    </row>
    <row r="127" spans="1:20" s="15" customFormat="1" ht="16.8" x14ac:dyDescent="0.3">
      <c r="A127" s="82">
        <v>1.2</v>
      </c>
      <c r="B127" s="86" t="s">
        <v>88</v>
      </c>
      <c r="C127" s="84" t="s">
        <v>28</v>
      </c>
      <c r="D127" s="85">
        <f>D126*0.4</f>
        <v>63.417200000000008</v>
      </c>
      <c r="E127" s="85"/>
      <c r="F127" s="85"/>
    </row>
    <row r="128" spans="1:20" s="15" customFormat="1" ht="16.8" x14ac:dyDescent="0.3">
      <c r="A128" s="82">
        <v>1.3</v>
      </c>
      <c r="B128" s="87" t="s">
        <v>89</v>
      </c>
      <c r="C128" s="84" t="s">
        <v>28</v>
      </c>
      <c r="D128" s="85">
        <f>D126*0.2</f>
        <v>31.708600000000004</v>
      </c>
      <c r="E128" s="85"/>
      <c r="F128" s="85"/>
      <c r="G128" s="32"/>
      <c r="H128" s="32"/>
      <c r="I128" s="32"/>
      <c r="J128" s="32"/>
      <c r="K128" s="32"/>
      <c r="L128" s="32"/>
      <c r="N128" s="32"/>
      <c r="O128" s="32"/>
      <c r="P128" s="32"/>
      <c r="Q128" s="32"/>
      <c r="R128" s="32"/>
      <c r="S128" s="32"/>
      <c r="T128" s="32"/>
    </row>
    <row r="129" spans="1:20" s="15" customFormat="1" ht="16.8" x14ac:dyDescent="0.3">
      <c r="A129" s="88">
        <v>1.4</v>
      </c>
      <c r="B129" s="87" t="s">
        <v>90</v>
      </c>
      <c r="C129" s="84" t="s">
        <v>28</v>
      </c>
      <c r="D129" s="85">
        <f>D126*0.2</f>
        <v>31.708600000000004</v>
      </c>
      <c r="E129" s="85"/>
      <c r="F129" s="85"/>
    </row>
    <row r="130" spans="1:20" s="32" customFormat="1" ht="17.399999999999999" x14ac:dyDescent="0.25">
      <c r="A130" s="89"/>
      <c r="B130" s="74" t="s">
        <v>8</v>
      </c>
      <c r="C130" s="90"/>
      <c r="D130" s="91"/>
      <c r="E130" s="92"/>
      <c r="F130" s="93"/>
      <c r="G130" s="15"/>
      <c r="H130" s="15"/>
      <c r="I130" s="15"/>
      <c r="J130" s="15"/>
      <c r="K130" s="15"/>
      <c r="L130" s="15"/>
      <c r="N130" s="15"/>
      <c r="O130" s="15"/>
      <c r="P130" s="15"/>
      <c r="Q130" s="15"/>
      <c r="R130" s="15"/>
      <c r="S130" s="15"/>
      <c r="T130" s="15"/>
    </row>
    <row r="131" spans="1:20" s="15" customFormat="1" ht="15.6" x14ac:dyDescent="0.25">
      <c r="A131" s="70"/>
      <c r="B131" s="71" t="s">
        <v>84</v>
      </c>
      <c r="C131" s="72"/>
      <c r="D131" s="73"/>
      <c r="E131" s="73"/>
      <c r="F131" s="66"/>
    </row>
    <row r="132" spans="1:20" s="32" customFormat="1" ht="15.6" x14ac:dyDescent="0.3">
      <c r="A132" s="4">
        <v>7</v>
      </c>
      <c r="B132" s="33" t="s">
        <v>125</v>
      </c>
      <c r="C132" s="6"/>
      <c r="D132" s="7"/>
      <c r="E132" s="7"/>
      <c r="F132" s="48"/>
      <c r="G132" s="15"/>
      <c r="H132"/>
      <c r="I132"/>
      <c r="J132"/>
      <c r="K132"/>
      <c r="L132"/>
      <c r="N132"/>
      <c r="O132"/>
      <c r="P132"/>
      <c r="Q132"/>
      <c r="R132"/>
      <c r="S132"/>
      <c r="T132"/>
    </row>
    <row r="133" spans="1:20" s="15" customFormat="1" ht="15.6" x14ac:dyDescent="0.3">
      <c r="A133" s="4">
        <v>8</v>
      </c>
      <c r="B133" s="33" t="s">
        <v>121</v>
      </c>
      <c r="C133" s="6"/>
      <c r="D133" s="7"/>
      <c r="E133" s="7"/>
      <c r="F133" s="48"/>
      <c r="H133"/>
      <c r="I133"/>
      <c r="J133"/>
      <c r="K133"/>
      <c r="L133"/>
      <c r="N133"/>
      <c r="O133"/>
      <c r="P133"/>
      <c r="Q133"/>
      <c r="R133"/>
      <c r="S133"/>
      <c r="T133"/>
    </row>
    <row r="134" spans="1:20" ht="15.6" x14ac:dyDescent="0.3">
      <c r="A134" s="43"/>
      <c r="B134" s="49" t="s">
        <v>78</v>
      </c>
      <c r="C134" s="44"/>
      <c r="D134" s="45"/>
      <c r="E134" s="45"/>
      <c r="F134" s="47"/>
      <c r="G134" s="15"/>
      <c r="H134" s="15"/>
      <c r="I134" s="15"/>
      <c r="J134" s="15"/>
      <c r="K134" s="15"/>
      <c r="L134" s="15"/>
      <c r="N134" s="15"/>
      <c r="O134" s="15"/>
      <c r="P134" s="15"/>
      <c r="Q134" s="15"/>
      <c r="R134" s="15"/>
      <c r="S134" s="15"/>
      <c r="T134" s="15"/>
    </row>
    <row r="135" spans="1:20" ht="15.6" x14ac:dyDescent="0.3">
      <c r="A135" s="15"/>
      <c r="B135" s="15"/>
      <c r="C135" s="15"/>
      <c r="D135" s="15"/>
      <c r="E135" s="15"/>
      <c r="F135" s="15"/>
      <c r="G135" s="15"/>
      <c r="H135" s="15"/>
      <c r="I135" s="15"/>
      <c r="J135" s="15"/>
      <c r="K135" s="15"/>
      <c r="L135" s="15"/>
      <c r="N135" s="15"/>
      <c r="O135" s="15"/>
      <c r="P135" s="15"/>
      <c r="Q135" s="15"/>
      <c r="R135" s="15"/>
      <c r="S135" s="15"/>
      <c r="T135" s="15"/>
    </row>
    <row r="136" spans="1:20" s="15" customFormat="1" ht="30" customHeight="1" x14ac:dyDescent="0.25"/>
    <row r="137" spans="1:20" s="15" customFormat="1" ht="15" x14ac:dyDescent="0.25"/>
    <row r="138" spans="1:20" s="15" customFormat="1" ht="15" x14ac:dyDescent="0.25"/>
    <row r="139" spans="1:20" s="15" customFormat="1" ht="15" x14ac:dyDescent="0.25">
      <c r="H139" s="32"/>
      <c r="I139" s="32"/>
      <c r="J139" s="32"/>
      <c r="K139" s="32"/>
      <c r="L139" s="32"/>
      <c r="N139" s="32"/>
      <c r="O139" s="32"/>
      <c r="P139" s="32"/>
      <c r="Q139" s="32"/>
      <c r="R139" s="32"/>
      <c r="S139" s="32"/>
      <c r="T139" s="32"/>
    </row>
    <row r="140" spans="1:20" s="15" customFormat="1" ht="44.25" customHeight="1" x14ac:dyDescent="0.25"/>
    <row r="141" spans="1:20" s="32" customFormat="1" ht="15" x14ac:dyDescent="0.25">
      <c r="A141" s="15"/>
      <c r="B141" s="15"/>
      <c r="C141" s="15"/>
      <c r="D141" s="15"/>
      <c r="E141" s="15"/>
      <c r="F141" s="15"/>
      <c r="G141" s="15"/>
      <c r="H141" s="15"/>
      <c r="I141" s="15"/>
      <c r="J141" s="15"/>
      <c r="K141" s="15"/>
      <c r="L141" s="15"/>
      <c r="N141" s="15"/>
      <c r="O141" s="15"/>
      <c r="P141" s="15"/>
      <c r="Q141" s="15"/>
      <c r="R141" s="15"/>
      <c r="S141" s="15"/>
      <c r="T141" s="15"/>
    </row>
    <row r="142" spans="1:20" s="15" customFormat="1" ht="15" x14ac:dyDescent="0.25"/>
    <row r="143" spans="1:20" s="15" customFormat="1" ht="15" x14ac:dyDescent="0.25"/>
    <row r="144" spans="1:20" s="15" customFormat="1" ht="15" x14ac:dyDescent="0.25"/>
    <row r="145" spans="1:20" s="15" customFormat="1" ht="15" x14ac:dyDescent="0.25"/>
    <row r="146" spans="1:20" s="15" customFormat="1" ht="15" x14ac:dyDescent="0.25"/>
    <row r="147" spans="1:20" s="15" customFormat="1" ht="15" x14ac:dyDescent="0.25"/>
    <row r="148" spans="1:20" s="15" customFormat="1" ht="15" x14ac:dyDescent="0.25"/>
    <row r="149" spans="1:20" s="15" customFormat="1" ht="15" x14ac:dyDescent="0.25"/>
    <row r="150" spans="1:20" s="15" customFormat="1" ht="15" x14ac:dyDescent="0.25"/>
    <row r="151" spans="1:20" s="15" customFormat="1" ht="15" x14ac:dyDescent="0.25"/>
    <row r="152" spans="1:20" s="15" customFormat="1" ht="15" x14ac:dyDescent="0.25"/>
    <row r="153" spans="1:20" s="15" customFormat="1" ht="15" x14ac:dyDescent="0.25"/>
    <row r="154" spans="1:20" s="15" customFormat="1" ht="15" x14ac:dyDescent="0.25"/>
    <row r="155" spans="1:20" s="15" customFormat="1" ht="15" x14ac:dyDescent="0.25">
      <c r="H155" s="32"/>
      <c r="I155" s="32"/>
      <c r="J155" s="32"/>
      <c r="K155" s="32"/>
      <c r="L155" s="32"/>
      <c r="N155" s="32"/>
      <c r="O155" s="32"/>
      <c r="P155" s="32"/>
      <c r="Q155" s="32"/>
      <c r="R155" s="32"/>
      <c r="S155" s="32"/>
      <c r="T155" s="32"/>
    </row>
    <row r="156" spans="1:20" s="15" customFormat="1" ht="15" x14ac:dyDescent="0.25"/>
    <row r="157" spans="1:20" s="32" customFormat="1" ht="15" x14ac:dyDescent="0.25">
      <c r="A157" s="15"/>
      <c r="B157" s="15"/>
      <c r="C157" s="15"/>
      <c r="D157" s="15"/>
      <c r="E157" s="15"/>
      <c r="F157" s="15"/>
      <c r="G157" s="15"/>
      <c r="H157" s="15"/>
      <c r="I157" s="15"/>
      <c r="J157" s="15"/>
      <c r="K157" s="15"/>
      <c r="L157" s="15"/>
      <c r="N157" s="15"/>
      <c r="O157" s="15"/>
      <c r="P157" s="15"/>
      <c r="Q157" s="15"/>
      <c r="R157" s="15"/>
      <c r="S157" s="15"/>
      <c r="T157" s="15"/>
    </row>
    <row r="158" spans="1:20" s="15" customFormat="1" ht="15" x14ac:dyDescent="0.25"/>
    <row r="159" spans="1:20" s="15" customFormat="1" ht="15" x14ac:dyDescent="0.25"/>
    <row r="160" spans="1:20" s="15" customFormat="1" ht="19.8" x14ac:dyDescent="0.4">
      <c r="H160" s="36"/>
      <c r="I160" s="37"/>
      <c r="J160" s="37"/>
      <c r="K160" s="37"/>
      <c r="L160" s="37"/>
      <c r="N160" s="35"/>
      <c r="O160" s="35"/>
      <c r="P160" s="35"/>
      <c r="Q160" s="35"/>
      <c r="R160" s="35"/>
      <c r="S160" s="35"/>
      <c r="T160" s="35"/>
    </row>
    <row r="161" spans="1:20" s="15" customFormat="1" ht="19.8" x14ac:dyDescent="0.4">
      <c r="H161" s="36"/>
      <c r="I161" s="37"/>
      <c r="J161" s="37"/>
      <c r="K161" s="37"/>
      <c r="L161" s="37"/>
      <c r="N161" s="35"/>
      <c r="O161" s="35"/>
      <c r="P161" s="35"/>
      <c r="Q161" s="35"/>
      <c r="R161" s="35"/>
      <c r="S161" s="35"/>
      <c r="T161" s="35"/>
    </row>
    <row r="162" spans="1:20" s="35" customFormat="1" ht="19.8" x14ac:dyDescent="0.4">
      <c r="A162" s="15"/>
      <c r="B162" s="15"/>
      <c r="C162" s="15"/>
      <c r="D162" s="15"/>
      <c r="E162" s="15"/>
      <c r="F162" s="15"/>
      <c r="G162" s="15"/>
      <c r="H162" s="15"/>
      <c r="I162" s="15"/>
      <c r="J162" s="15"/>
      <c r="K162" s="15"/>
      <c r="L162" s="15"/>
      <c r="N162" s="15"/>
      <c r="O162" s="15"/>
      <c r="P162" s="15"/>
      <c r="Q162" s="15"/>
      <c r="R162" s="15"/>
      <c r="S162" s="15"/>
      <c r="T162" s="15"/>
    </row>
    <row r="163" spans="1:20" s="35" customFormat="1" ht="19.8" x14ac:dyDescent="0.4">
      <c r="A163" s="15"/>
      <c r="B163" s="15"/>
      <c r="C163" s="15"/>
      <c r="D163" s="15"/>
      <c r="E163" s="15"/>
      <c r="F163" s="15"/>
      <c r="G163" s="15"/>
      <c r="H163" s="15"/>
      <c r="I163" s="15"/>
      <c r="J163" s="15"/>
      <c r="K163" s="15"/>
      <c r="L163" s="15"/>
      <c r="N163" s="15"/>
      <c r="O163" s="15"/>
      <c r="P163" s="15"/>
      <c r="Q163" s="15"/>
      <c r="R163" s="15"/>
      <c r="S163" s="15"/>
      <c r="T163" s="15"/>
    </row>
    <row r="164" spans="1:20" s="15" customFormat="1" ht="15.6" x14ac:dyDescent="0.3">
      <c r="H164"/>
      <c r="I164"/>
      <c r="J164"/>
      <c r="K164"/>
      <c r="L164"/>
      <c r="N164"/>
      <c r="O164"/>
      <c r="P164"/>
      <c r="Q164"/>
      <c r="R164"/>
      <c r="S164"/>
      <c r="T164"/>
    </row>
    <row r="165" spans="1:20" s="15" customFormat="1" ht="15.6" x14ac:dyDescent="0.3">
      <c r="G165"/>
      <c r="H165"/>
      <c r="I165"/>
      <c r="J165"/>
      <c r="K165"/>
      <c r="L165"/>
      <c r="N165"/>
      <c r="O165"/>
      <c r="P165"/>
      <c r="Q165"/>
      <c r="R165"/>
      <c r="S165"/>
      <c r="T165"/>
    </row>
    <row r="166" spans="1:20" ht="15.6" x14ac:dyDescent="0.3">
      <c r="A166" s="15"/>
      <c r="B166" s="15"/>
      <c r="C166" s="15"/>
      <c r="D166" s="15"/>
      <c r="E166" s="15"/>
      <c r="F166" s="15"/>
    </row>
    <row r="167" spans="1:20" ht="15.6" x14ac:dyDescent="0.3">
      <c r="A167" s="15"/>
      <c r="B167" s="15"/>
      <c r="C167" s="15"/>
      <c r="D167" s="15"/>
      <c r="E167" s="15"/>
      <c r="F167" s="15"/>
    </row>
    <row r="168" spans="1:20" ht="15.6" x14ac:dyDescent="0.3">
      <c r="A168" s="15"/>
      <c r="B168" s="15"/>
      <c r="C168" s="15"/>
      <c r="D168" s="15"/>
      <c r="E168" s="15"/>
      <c r="F168" s="15"/>
    </row>
    <row r="169" spans="1:20" ht="15.6" x14ac:dyDescent="0.3">
      <c r="A169" s="15"/>
      <c r="B169" s="15"/>
      <c r="C169" s="15"/>
      <c r="D169" s="15"/>
      <c r="E169" s="15"/>
      <c r="F169" s="15"/>
    </row>
    <row r="170" spans="1:20" ht="15.6" x14ac:dyDescent="0.3">
      <c r="A170" s="15"/>
      <c r="B170" s="15"/>
      <c r="C170" s="15"/>
      <c r="D170" s="15"/>
      <c r="E170" s="15"/>
      <c r="F170" s="15"/>
    </row>
    <row r="171" spans="1:20" ht="15.6" x14ac:dyDescent="0.3">
      <c r="A171" s="15"/>
      <c r="B171" s="15"/>
      <c r="C171" s="15"/>
      <c r="D171" s="15"/>
      <c r="E171" s="15"/>
      <c r="F171" s="15"/>
    </row>
    <row r="172" spans="1:20" ht="15.6" x14ac:dyDescent="0.3">
      <c r="A172" s="15"/>
      <c r="B172" s="15"/>
      <c r="C172" s="15"/>
      <c r="D172" s="15"/>
      <c r="E172" s="15"/>
      <c r="F172" s="15"/>
    </row>
  </sheetData>
  <mergeCells count="1">
    <mergeCell ref="A1:F1"/>
  </mergeCells>
  <phoneticPr fontId="7" type="noConversion"/>
  <pageMargins left="0.7" right="0.7" top="0.75" bottom="0.75" header="0.3" footer="0.3"/>
  <pageSetup scale="54" orientation="portrait" r:id="rId1"/>
  <rowBreaks count="2" manualBreakCount="2">
    <brk id="48" max="5" man="1"/>
    <brk id="7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vt:lpstr>
      <vt:lpstr>BOQ!Print_Area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Joseph Struthers</cp:lastModifiedBy>
  <dcterms:created xsi:type="dcterms:W3CDTF">2023-01-18T06:19:36Z</dcterms:created>
  <dcterms:modified xsi:type="dcterms:W3CDTF">2023-02-19T10:10:06Z</dcterms:modified>
</cp:coreProperties>
</file>