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\Desktop\Juba Fence - Tender\"/>
    </mc:Choice>
  </mc:AlternateContent>
  <bookViews>
    <workbookView xWindow="0" yWindow="0" windowWidth="23040" windowHeight="9384"/>
  </bookViews>
  <sheets>
    <sheet name="COSTED" sheetId="6" r:id="rId1"/>
  </sheets>
  <calcPr calcId="152511"/>
</workbook>
</file>

<file path=xl/calcChain.xml><?xml version="1.0" encoding="utf-8"?>
<calcChain xmlns="http://schemas.openxmlformats.org/spreadsheetml/2006/main">
  <c r="D175" i="6" l="1"/>
  <c r="D138" i="6"/>
  <c r="D171" i="6" s="1"/>
  <c r="D91" i="6"/>
  <c r="D93" i="6"/>
  <c r="D90" i="6"/>
  <c r="D83" i="6"/>
  <c r="D82" i="6"/>
  <c r="D81" i="6"/>
  <c r="D80" i="6"/>
  <c r="D79" i="6"/>
  <c r="D71" i="6"/>
  <c r="D49" i="6"/>
  <c r="D42" i="6"/>
  <c r="D16" i="6"/>
  <c r="D21" i="6" s="1"/>
  <c r="D10" i="6"/>
  <c r="D27" i="6" l="1"/>
</calcChain>
</file>

<file path=xl/sharedStrings.xml><?xml version="1.0" encoding="utf-8"?>
<sst xmlns="http://schemas.openxmlformats.org/spreadsheetml/2006/main" count="208" uniqueCount="132">
  <si>
    <t xml:space="preserve">Element </t>
  </si>
  <si>
    <t xml:space="preserve">Description </t>
  </si>
  <si>
    <t xml:space="preserve">Unit </t>
  </si>
  <si>
    <t xml:space="preserve">Amount -USD </t>
  </si>
  <si>
    <t xml:space="preserve">Earth Works- Excavations </t>
  </si>
  <si>
    <t>foundations ingravelly soil to a depth of</t>
  </si>
  <si>
    <t xml:space="preserve">Back fill </t>
  </si>
  <si>
    <t xml:space="preserve">Disposals </t>
  </si>
  <si>
    <t>Load and cart away excavated materials</t>
  </si>
  <si>
    <t xml:space="preserve">from the site and dispose safely to a site </t>
  </si>
  <si>
    <t xml:space="preserve">Total carried forward </t>
  </si>
  <si>
    <t xml:space="preserve">aggregate. 320kg/CM, prepared, placed </t>
  </si>
  <si>
    <t>Reinforced concrete quality C - 20, 320kg of</t>
  </si>
  <si>
    <t xml:space="preserve">cement/CM filled into formwork and </t>
  </si>
  <si>
    <t>vibrated around rod reinforcement.</t>
  </si>
  <si>
    <t xml:space="preserve">Formwork and reinforcement measured </t>
  </si>
  <si>
    <t>separetly.</t>
  </si>
  <si>
    <t xml:space="preserve">Mild steel reinforcement according to </t>
  </si>
  <si>
    <t xml:space="preserve">structural drawings. Price to include </t>
  </si>
  <si>
    <t xml:space="preserve">cutting, bending, placing in position and </t>
  </si>
  <si>
    <t xml:space="preserve">tying wire. </t>
  </si>
  <si>
    <t xml:space="preserve">a) 4" x 4" BRC fabric </t>
  </si>
  <si>
    <t xml:space="preserve">primer and two coats of weather guard </t>
  </si>
  <si>
    <t xml:space="preserve">SUMMARY </t>
  </si>
  <si>
    <t xml:space="preserve">Earth Works and Excavations </t>
  </si>
  <si>
    <t xml:space="preserve">Masonry Works </t>
  </si>
  <si>
    <t xml:space="preserve">Concrete Works </t>
  </si>
  <si>
    <t xml:space="preserve">General Finshes </t>
  </si>
  <si>
    <t xml:space="preserve">Total Summary </t>
  </si>
  <si>
    <t>m²</t>
  </si>
  <si>
    <t>m³</t>
  </si>
  <si>
    <t>Walling</t>
  </si>
  <si>
    <t>Total carried forward</t>
  </si>
  <si>
    <t>PC</t>
  </si>
  <si>
    <t>Paint all exposed surfaces of metal doors</t>
  </si>
  <si>
    <t xml:space="preserve">Clear the site to remove trees, top soil to an  </t>
  </si>
  <si>
    <t xml:space="preserve">mortar 1:3. Bricks and mortar mixes must be </t>
  </si>
  <si>
    <t>aproved by the employer's site engineer .</t>
  </si>
  <si>
    <t xml:space="preserve">15mm thick including all soffits and jambs </t>
  </si>
  <si>
    <t xml:space="preserve">complete with all necessary accessories </t>
  </si>
  <si>
    <t>cable drawn in 20mm Ø concealed PVC conduits</t>
  </si>
  <si>
    <t>required electrical installation and acessories</t>
  </si>
  <si>
    <t>including required switches.</t>
  </si>
  <si>
    <t xml:space="preserve">Provide, cut, and fix in position sawn timber or </t>
  </si>
  <si>
    <t xml:space="preserve">steel formwork in Ground beams, ring beam </t>
  </si>
  <si>
    <t>slabs and stairs</t>
  </si>
  <si>
    <t>Qty</t>
  </si>
  <si>
    <t>Rate</t>
  </si>
  <si>
    <t>average depth of 200mm.  Dispose off debris</t>
  </si>
  <si>
    <t xml:space="preserve"> to safe site as directed by the employer's site</t>
  </si>
  <si>
    <t xml:space="preserve"> engineer  or representative </t>
  </si>
  <si>
    <t xml:space="preserve">as directed by the employer's site engineer. </t>
  </si>
  <si>
    <t xml:space="preserve">materials, water and compact in layers not </t>
  </si>
  <si>
    <t xml:space="preserve"> </t>
  </si>
  <si>
    <t>Water for South Sudan and Water Institute for South Sudan</t>
  </si>
  <si>
    <t xml:space="preserve">       </t>
  </si>
  <si>
    <t xml:space="preserve">                   </t>
  </si>
  <si>
    <t>Concrete Works</t>
  </si>
  <si>
    <t xml:space="preserve">100mm thick plain concrete quality c - 20 </t>
  </si>
  <si>
    <t>BoQ for Construction of perameter fence (40x30 m)</t>
  </si>
  <si>
    <t xml:space="preserve"> Juba</t>
  </si>
  <si>
    <t>Excavate for structure footing and strip</t>
  </si>
  <si>
    <t>100 cm for the footings, &amp; 50cm deep for the strip</t>
  </si>
  <si>
    <t xml:space="preserve"> foundation starting from the reduced level/GL</t>
  </si>
  <si>
    <t>Footings &amp; strip foundation excavations</t>
  </si>
  <si>
    <t>Supply &amp; fill around footings and arround the</t>
  </si>
  <si>
    <t xml:space="preserve"> strip foundation with sellected murram </t>
  </si>
  <si>
    <t xml:space="preserve">Walling </t>
  </si>
  <si>
    <t xml:space="preserve">Foundation </t>
  </si>
  <si>
    <t>Supply hard stones/rocks to build 300mm</t>
  </si>
  <si>
    <t xml:space="preserve">thick stip foundation in cement sand  </t>
  </si>
  <si>
    <t xml:space="preserve">mortar 1:3. stones and mortar mixes must be </t>
  </si>
  <si>
    <t xml:space="preserve">Supply solid 1st class cement sand blocks to build </t>
  </si>
  <si>
    <t xml:space="preserve">200mm thick and 3,000mm high walls in super </t>
  </si>
  <si>
    <t xml:space="preserve">structures, bedded and jointed in cement sand </t>
  </si>
  <si>
    <t>approved by the employer's site engineer before use.</t>
  </si>
  <si>
    <t>and compacted under footings &amp; strip foundation</t>
  </si>
  <si>
    <t>e) In 200x200x3000 mm RC coulumns</t>
  </si>
  <si>
    <t>d)In 150 mm thick RC ramps</t>
  </si>
  <si>
    <t xml:space="preserve">c) In 200x300mm RC great beam </t>
  </si>
  <si>
    <t>b) In 300x300mm RC short columns</t>
  </si>
  <si>
    <t>a) In 800x800x200mm RC footings</t>
  </si>
  <si>
    <t xml:space="preserve">b) 8mm dia deformed bars - stirrups </t>
  </si>
  <si>
    <t xml:space="preserve">Supplying and laying of single layer polythene sheet </t>
  </si>
  <si>
    <t xml:space="preserve">complete in all respect and accepted by </t>
  </si>
  <si>
    <t>the site Engineer -</t>
  </si>
  <si>
    <t>weighing one kilogram per 3.25 square meter under</t>
  </si>
  <si>
    <t xml:space="preserve">wall and applied below cement concrete </t>
  </si>
  <si>
    <t>DPC</t>
  </si>
  <si>
    <t>d) 16mm dia deformed iron bars</t>
  </si>
  <si>
    <t xml:space="preserve">c) 12mm dia deformed iron bars </t>
  </si>
  <si>
    <t>PCS</t>
  </si>
  <si>
    <t>PCs</t>
  </si>
  <si>
    <t>LS</t>
  </si>
  <si>
    <t xml:space="preserve">Provide and fix standard steel panels slide gate size  </t>
  </si>
  <si>
    <t xml:space="preserve">Door &amp; security </t>
  </si>
  <si>
    <t xml:space="preserve">4.0 x 3.0m with pocket door size 0.9x2.1m,  using </t>
  </si>
  <si>
    <t xml:space="preserve">minimum 40x80x2mm thick steel pipes, complete </t>
  </si>
  <si>
    <t>with locks and iron mongery as shown on drawings.</t>
  </si>
  <si>
    <t>Provide and install 2" angle-line 3mm thick</t>
  </si>
  <si>
    <t xml:space="preserve">Y shape on the top of the wall to hold the security </t>
  </si>
  <si>
    <t>razor wire  750mm long, spaced at every 1 meter</t>
  </si>
  <si>
    <t>Provide and install security razor wire, 500mm dia</t>
  </si>
  <si>
    <t>2 layers, cost must include tension wire and all</t>
  </si>
  <si>
    <t>requirements as per the site engineer approval</t>
  </si>
  <si>
    <t>M</t>
  </si>
  <si>
    <t xml:space="preserve">Plastering </t>
  </si>
  <si>
    <t>Plaster all internal walls surfaces and external walls</t>
  </si>
  <si>
    <t xml:space="preserve"> inwood float in cement sand mortar 1:4 Minimum </t>
  </si>
  <si>
    <t>of the door.</t>
  </si>
  <si>
    <t xml:space="preserve">Security Lighting points wired in 3x1.5 mm² PVC/SC </t>
  </si>
  <si>
    <t>along the perameter compound fence except:</t>
  </si>
  <si>
    <t>provide and install approved security ligts as per the</t>
  </si>
  <si>
    <t>Electrical work</t>
  </si>
  <si>
    <t>Painting</t>
  </si>
  <si>
    <t xml:space="preserve">Paint all external &amp; internal walls in one coat of </t>
  </si>
  <si>
    <t>paint - sadolin brand. Approved color</t>
  </si>
  <si>
    <t>in 3 coats of gloss paint Light blue.</t>
  </si>
  <si>
    <t xml:space="preserve">                                                                     Page 8/8</t>
  </si>
  <si>
    <t xml:space="preserve">                                                                      Page 7/8</t>
  </si>
  <si>
    <t xml:space="preserve">                                                                   Page 6/8</t>
  </si>
  <si>
    <t xml:space="preserve">                                                                    Page 5/8</t>
  </si>
  <si>
    <t xml:space="preserve">                                                                     Page 4/8</t>
  </si>
  <si>
    <t xml:space="preserve">Doors and Security </t>
  </si>
  <si>
    <t xml:space="preserve">Painting </t>
  </si>
  <si>
    <t>Electrical works</t>
  </si>
  <si>
    <t>M²</t>
  </si>
  <si>
    <r>
      <t xml:space="preserve">                                                                     </t>
    </r>
    <r>
      <rPr>
        <sz val="11"/>
        <color theme="1"/>
        <rFont val="Arial"/>
        <family val="2"/>
      </rPr>
      <t>Page1/8</t>
    </r>
  </si>
  <si>
    <r>
      <t xml:space="preserve">                                                                  Page</t>
    </r>
    <r>
      <rPr>
        <sz val="11"/>
        <color theme="1"/>
        <rFont val="Arial"/>
        <family val="2"/>
      </rPr>
      <t xml:space="preserve"> 2/8</t>
    </r>
  </si>
  <si>
    <r>
      <t xml:space="preserve">                                                                     </t>
    </r>
    <r>
      <rPr>
        <sz val="11"/>
        <color theme="1"/>
        <rFont val="Arial"/>
        <family val="2"/>
      </rPr>
      <t>Page 3/8</t>
    </r>
  </si>
  <si>
    <t>Element %</t>
  </si>
  <si>
    <r>
      <t xml:space="preserve">            </t>
    </r>
    <r>
      <rPr>
        <b/>
        <i/>
        <sz val="14"/>
        <color theme="1"/>
        <rFont val="Arial"/>
        <family val="2"/>
      </rPr>
      <t xml:space="preserve">       Grand Total In USD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</si>
</sst>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22"/>
      <name val="Arial"/>
      <family val="2"/>
    </font>
    <font>
      <sz val="20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3" borderId="19" xfId="0" applyFont="1" applyFill="1" applyBorder="1"/>
    <xf numFmtId="0" fontId="5" fillId="3" borderId="14" xfId="0" applyFont="1" applyFill="1" applyBorder="1"/>
    <xf numFmtId="0" fontId="5" fillId="3" borderId="17" xfId="0" applyFont="1" applyFill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4" fillId="0" borderId="7" xfId="0" applyFont="1" applyBorder="1"/>
    <xf numFmtId="0" fontId="4" fillId="0" borderId="1" xfId="0" applyFont="1" applyBorder="1"/>
    <xf numFmtId="0" fontId="4" fillId="0" borderId="0" xfId="0" applyFont="1" applyBorder="1"/>
    <xf numFmtId="0" fontId="4" fillId="0" borderId="8" xfId="0" applyFont="1" applyBorder="1"/>
    <xf numFmtId="0" fontId="7" fillId="0" borderId="1" xfId="0" applyFont="1" applyBorder="1"/>
    <xf numFmtId="0" fontId="4" fillId="2" borderId="0" xfId="0" applyFont="1" applyFill="1" applyBorder="1"/>
    <xf numFmtId="0" fontId="5" fillId="3" borderId="13" xfId="0" applyFont="1" applyFill="1" applyBorder="1"/>
    <xf numFmtId="0" fontId="7" fillId="3" borderId="14" xfId="0" applyFont="1" applyFill="1" applyBorder="1"/>
    <xf numFmtId="0" fontId="5" fillId="3" borderId="15" xfId="0" applyFont="1" applyFill="1" applyBorder="1"/>
    <xf numFmtId="4" fontId="5" fillId="3" borderId="16" xfId="0" applyNumberFormat="1" applyFont="1" applyFill="1" applyBorder="1"/>
    <xf numFmtId="0" fontId="5" fillId="0" borderId="7" xfId="0" applyFont="1" applyBorder="1"/>
    <xf numFmtId="0" fontId="7" fillId="0" borderId="0" xfId="0" applyFont="1" applyBorder="1"/>
    <xf numFmtId="0" fontId="5" fillId="0" borderId="0" xfId="0" applyFont="1" applyBorder="1"/>
    <xf numFmtId="4" fontId="5" fillId="0" borderId="8" xfId="0" applyNumberFormat="1" applyFont="1" applyBorder="1"/>
    <xf numFmtId="0" fontId="2" fillId="0" borderId="7" xfId="0" applyFont="1" applyBorder="1"/>
    <xf numFmtId="0" fontId="3" fillId="0" borderId="8" xfId="0" applyFont="1" applyBorder="1"/>
    <xf numFmtId="0" fontId="5" fillId="0" borderId="8" xfId="0" applyFont="1" applyBorder="1"/>
    <xf numFmtId="0" fontId="4" fillId="0" borderId="20" xfId="0" applyFont="1" applyBorder="1"/>
    <xf numFmtId="0" fontId="5" fillId="0" borderId="1" xfId="0" applyFont="1" applyBorder="1"/>
    <xf numFmtId="0" fontId="4" fillId="0" borderId="18" xfId="0" applyFont="1" applyBorder="1"/>
    <xf numFmtId="0" fontId="7" fillId="0" borderId="1" xfId="0" applyFont="1" applyFill="1" applyBorder="1"/>
    <xf numFmtId="0" fontId="4" fillId="0" borderId="21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22" xfId="0" applyFont="1" applyBorder="1"/>
    <xf numFmtId="4" fontId="5" fillId="3" borderId="17" xfId="0" applyNumberFormat="1" applyFont="1" applyFill="1" applyBorder="1"/>
    <xf numFmtId="4" fontId="5" fillId="0" borderId="0" xfId="0" applyNumberFormat="1" applyFont="1" applyBorder="1"/>
    <xf numFmtId="0" fontId="4" fillId="0" borderId="7" xfId="0" applyFont="1" applyFill="1" applyBorder="1"/>
    <xf numFmtId="0" fontId="5" fillId="0" borderId="1" xfId="0" applyFont="1" applyFill="1" applyBorder="1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8" xfId="0" applyFont="1" applyFill="1" applyBorder="1"/>
    <xf numFmtId="2" fontId="4" fillId="0" borderId="1" xfId="0" applyNumberFormat="1" applyFont="1" applyBorder="1"/>
    <xf numFmtId="2" fontId="6" fillId="0" borderId="1" xfId="0" applyNumberFormat="1" applyFont="1" applyFill="1" applyBorder="1"/>
    <xf numFmtId="0" fontId="4" fillId="0" borderId="2" xfId="0" applyFont="1" applyBorder="1" applyAlignment="1">
      <alignment horizontal="left" vertical="top"/>
    </xf>
    <xf numFmtId="3" fontId="5" fillId="0" borderId="0" xfId="0" applyNumberFormat="1" applyFont="1" applyBorder="1"/>
    <xf numFmtId="164" fontId="4" fillId="0" borderId="0" xfId="1" applyFont="1"/>
    <xf numFmtId="165" fontId="5" fillId="3" borderId="17" xfId="1" applyNumberFormat="1" applyFont="1" applyFill="1" applyBorder="1"/>
    <xf numFmtId="0" fontId="5" fillId="3" borderId="16" xfId="0" applyFont="1" applyFill="1" applyBorder="1"/>
    <xf numFmtId="0" fontId="4" fillId="0" borderId="3" xfId="0" applyFont="1" applyBorder="1"/>
    <xf numFmtId="0" fontId="8" fillId="0" borderId="4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6" xfId="0" applyFont="1" applyBorder="1"/>
    <xf numFmtId="164" fontId="4" fillId="0" borderId="1" xfId="1" applyFont="1" applyBorder="1"/>
    <xf numFmtId="4" fontId="4" fillId="0" borderId="8" xfId="0" applyNumberFormat="1" applyFont="1" applyBorder="1"/>
    <xf numFmtId="4" fontId="4" fillId="0" borderId="0" xfId="0" applyNumberFormat="1" applyFont="1"/>
    <xf numFmtId="165" fontId="4" fillId="0" borderId="8" xfId="1" applyNumberFormat="1" applyFont="1" applyBorder="1"/>
    <xf numFmtId="166" fontId="4" fillId="0" borderId="8" xfId="1" applyNumberFormat="1" applyFont="1" applyBorder="1"/>
    <xf numFmtId="164" fontId="4" fillId="0" borderId="1" xfId="0" applyNumberFormat="1" applyFont="1" applyBorder="1"/>
    <xf numFmtId="0" fontId="4" fillId="0" borderId="9" xfId="0" applyFont="1" applyBorder="1"/>
    <xf numFmtId="0" fontId="4" fillId="0" borderId="12" xfId="0" applyFont="1" applyBorder="1"/>
    <xf numFmtId="4" fontId="9" fillId="3" borderId="12" xfId="0" applyNumberFormat="1" applyFont="1" applyFill="1" applyBorder="1"/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9" fillId="3" borderId="13" xfId="0" applyFont="1" applyFill="1" applyBorder="1" applyAlignment="1">
      <alignment horizontal="left"/>
    </xf>
    <xf numFmtId="0" fontId="9" fillId="3" borderId="15" xfId="0" applyFont="1" applyFill="1" applyBorder="1" applyAlignment="1">
      <alignment horizontal="left"/>
    </xf>
    <xf numFmtId="0" fontId="9" fillId="3" borderId="23" xfId="0" applyFont="1" applyFill="1" applyBorder="1" applyAlignment="1">
      <alignment horizontal="left"/>
    </xf>
    <xf numFmtId="0" fontId="12" fillId="0" borderId="1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16565</xdr:colOff>
      <xdr:row>0</xdr:row>
      <xdr:rowOff>38100</xdr:rowOff>
    </xdr:from>
    <xdr:to>
      <xdr:col>1</xdr:col>
      <xdr:colOff>410817</xdr:colOff>
      <xdr:row>2</xdr:row>
      <xdr:rowOff>39756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65" y="38100"/>
          <a:ext cx="970722" cy="684143"/>
        </a:xfrm>
        <a:prstGeom prst="rect">
          <a:avLst/>
        </a:prstGeom>
      </xdr:spPr>
    </xdr:pic>
    <xdr:clientData/>
  </xdr:twoCellAnchor>
  <xdr:twoCellAnchor editAs="oneCell">
    <xdr:from>
      <xdr:col>5</xdr:col>
      <xdr:colOff>61843</xdr:colOff>
      <xdr:row>0</xdr:row>
      <xdr:rowOff>119270</xdr:rowOff>
    </xdr:from>
    <xdr:to>
      <xdr:col>5</xdr:col>
      <xdr:colOff>950843</xdr:colOff>
      <xdr:row>2</xdr:row>
      <xdr:rowOff>7455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309704" y="119270"/>
          <a:ext cx="889000" cy="570672"/>
        </a:xfrm>
        <a:prstGeom prst="rect">
          <a:avLst/>
        </a:prstGeom>
      </xdr:spPr>
    </xdr:pic>
    <xdr:clientData/>
  </xdr:twoCellAnchor>
  <xdr:twoCellAnchor editAs="oneCell">
    <xdr:from>
      <xdr:col>0</xdr:col>
      <xdr:colOff>6350</xdr:colOff>
      <xdr:row>31</xdr:row>
      <xdr:rowOff>44451</xdr:rowOff>
    </xdr:from>
    <xdr:to>
      <xdr:col>1</xdr:col>
      <xdr:colOff>115957</xdr:colOff>
      <xdr:row>34</xdr:row>
      <xdr:rowOff>23036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11192842"/>
          <a:ext cx="700433" cy="528550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31</xdr:row>
      <xdr:rowOff>107950</xdr:rowOff>
    </xdr:from>
    <xdr:to>
      <xdr:col>5</xdr:col>
      <xdr:colOff>1117600</xdr:colOff>
      <xdr:row>34</xdr:row>
      <xdr:rowOff>127552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68950" y="10960100"/>
          <a:ext cx="8890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</xdr:colOff>
      <xdr:row>62</xdr:row>
      <xdr:rowOff>158750</xdr:rowOff>
    </xdr:from>
    <xdr:to>
      <xdr:col>5</xdr:col>
      <xdr:colOff>1098550</xdr:colOff>
      <xdr:row>65</xdr:row>
      <xdr:rowOff>178353</xdr:rowOff>
    </xdr:to>
    <xdr:pic>
      <xdr:nvPicPr>
        <xdr:cNvPr id="8" name="Picture 7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49900" y="21729700"/>
          <a:ext cx="8890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220594</xdr:colOff>
      <xdr:row>103</xdr:row>
      <xdr:rowOff>143289</xdr:rowOff>
    </xdr:from>
    <xdr:to>
      <xdr:col>5</xdr:col>
      <xdr:colOff>1109594</xdr:colOff>
      <xdr:row>106</xdr:row>
      <xdr:rowOff>176143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60116" y="32163854"/>
          <a:ext cx="889000" cy="569568"/>
        </a:xfrm>
        <a:prstGeom prst="rect">
          <a:avLst/>
        </a:prstGeom>
      </xdr:spPr>
    </xdr:pic>
    <xdr:clientData/>
  </xdr:twoCellAnchor>
  <xdr:twoCellAnchor editAs="oneCell">
    <xdr:from>
      <xdr:col>5</xdr:col>
      <xdr:colOff>255104</xdr:colOff>
      <xdr:row>128</xdr:row>
      <xdr:rowOff>105467</xdr:rowOff>
    </xdr:from>
    <xdr:to>
      <xdr:col>5</xdr:col>
      <xdr:colOff>1144104</xdr:colOff>
      <xdr:row>131</xdr:row>
      <xdr:rowOff>128380</xdr:rowOff>
    </xdr:to>
    <xdr:pic>
      <xdr:nvPicPr>
        <xdr:cNvPr id="14" name="Picture 1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94626" y="53384728"/>
          <a:ext cx="889000" cy="572880"/>
        </a:xfrm>
        <a:prstGeom prst="rect">
          <a:avLst/>
        </a:prstGeom>
      </xdr:spPr>
    </xdr:pic>
    <xdr:clientData/>
  </xdr:twoCellAnchor>
  <xdr:twoCellAnchor editAs="oneCell">
    <xdr:from>
      <xdr:col>5</xdr:col>
      <xdr:colOff>244060</xdr:colOff>
      <xdr:row>144</xdr:row>
      <xdr:rowOff>127553</xdr:rowOff>
    </xdr:from>
    <xdr:to>
      <xdr:col>5</xdr:col>
      <xdr:colOff>1133060</xdr:colOff>
      <xdr:row>147</xdr:row>
      <xdr:rowOff>120650</xdr:rowOff>
    </xdr:to>
    <xdr:pic>
      <xdr:nvPicPr>
        <xdr:cNvPr id="16" name="Picture 15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83582" y="64036162"/>
          <a:ext cx="889000" cy="572880"/>
        </a:xfrm>
        <a:prstGeom prst="rect">
          <a:avLst/>
        </a:prstGeom>
      </xdr:spPr>
    </xdr:pic>
    <xdr:clientData/>
  </xdr:twoCellAnchor>
  <xdr:twoCellAnchor editAs="oneCell">
    <xdr:from>
      <xdr:col>5</xdr:col>
      <xdr:colOff>255104</xdr:colOff>
      <xdr:row>162</xdr:row>
      <xdr:rowOff>171727</xdr:rowOff>
    </xdr:from>
    <xdr:to>
      <xdr:col>5</xdr:col>
      <xdr:colOff>1144104</xdr:colOff>
      <xdr:row>165</xdr:row>
      <xdr:rowOff>164823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94626" y="74726249"/>
          <a:ext cx="889000" cy="572880"/>
        </a:xfrm>
        <a:prstGeom prst="rect">
          <a:avLst/>
        </a:prstGeom>
      </xdr:spPr>
    </xdr:pic>
    <xdr:clientData/>
  </xdr:twoCellAnchor>
  <xdr:twoCellAnchor editAs="oneCell">
    <xdr:from>
      <xdr:col>5</xdr:col>
      <xdr:colOff>249583</xdr:colOff>
      <xdr:row>180</xdr:row>
      <xdr:rowOff>144118</xdr:rowOff>
    </xdr:from>
    <xdr:to>
      <xdr:col>5</xdr:col>
      <xdr:colOff>1138583</xdr:colOff>
      <xdr:row>183</xdr:row>
      <xdr:rowOff>150467</xdr:rowOff>
    </xdr:to>
    <xdr:pic>
      <xdr:nvPicPr>
        <xdr:cNvPr id="20" name="Picture 19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28" b="14286"/>
        <a:stretch/>
      </xdr:blipFill>
      <xdr:spPr>
        <a:xfrm>
          <a:off x="5589105" y="85344553"/>
          <a:ext cx="889000" cy="572880"/>
        </a:xfrm>
        <a:prstGeom prst="rect">
          <a:avLst/>
        </a:prstGeom>
      </xdr:spPr>
    </xdr:pic>
    <xdr:clientData/>
  </xdr:twoCellAnchor>
  <xdr:oneCellAnchor>
    <xdr:from>
      <xdr:col>0</xdr:col>
      <xdr:colOff>6350</xdr:colOff>
      <xdr:row>62</xdr:row>
      <xdr:rowOff>44451</xdr:rowOff>
    </xdr:from>
    <xdr:ext cx="777737" cy="528550"/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  <xdr:oneCellAnchor>
    <xdr:from>
      <xdr:col>0</xdr:col>
      <xdr:colOff>6350</xdr:colOff>
      <xdr:row>104</xdr:row>
      <xdr:rowOff>44451</xdr:rowOff>
    </xdr:from>
    <xdr:ext cx="777737" cy="528550"/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  <xdr:oneCellAnchor>
    <xdr:from>
      <xdr:col>0</xdr:col>
      <xdr:colOff>6350</xdr:colOff>
      <xdr:row>128</xdr:row>
      <xdr:rowOff>44451</xdr:rowOff>
    </xdr:from>
    <xdr:ext cx="777737" cy="528550"/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  <xdr:oneCellAnchor>
    <xdr:from>
      <xdr:col>0</xdr:col>
      <xdr:colOff>6350</xdr:colOff>
      <xdr:row>144</xdr:row>
      <xdr:rowOff>44451</xdr:rowOff>
    </xdr:from>
    <xdr:ext cx="777737" cy="528550"/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  <xdr:oneCellAnchor>
    <xdr:from>
      <xdr:col>0</xdr:col>
      <xdr:colOff>6350</xdr:colOff>
      <xdr:row>162</xdr:row>
      <xdr:rowOff>44451</xdr:rowOff>
    </xdr:from>
    <xdr:ext cx="777737" cy="528550"/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  <xdr:oneCellAnchor>
    <xdr:from>
      <xdr:col>0</xdr:col>
      <xdr:colOff>6350</xdr:colOff>
      <xdr:row>180</xdr:row>
      <xdr:rowOff>44451</xdr:rowOff>
    </xdr:from>
    <xdr:ext cx="777737" cy="528550"/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22186625"/>
          <a:ext cx="777737" cy="5285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abSelected="1" zoomScale="115" zoomScaleNormal="115" workbookViewId="0">
      <selection activeCell="E7" sqref="E7"/>
    </sheetView>
  </sheetViews>
  <sheetFormatPr defaultRowHeight="13.8" x14ac:dyDescent="0.25"/>
  <cols>
    <col min="1" max="1" width="8.44140625" style="3" customWidth="1"/>
    <col min="2" max="2" width="50.33203125" style="3" customWidth="1"/>
    <col min="3" max="3" width="10" style="3" customWidth="1"/>
    <col min="4" max="4" width="8.5546875" style="3" customWidth="1"/>
    <col min="5" max="5" width="12.77734375" style="3" customWidth="1"/>
    <col min="6" max="6" width="20.21875" style="3" customWidth="1"/>
    <col min="7" max="7" width="9.5546875" style="3" bestFit="1" customWidth="1"/>
    <col min="8" max="16384" width="8.88671875" style="3"/>
  </cols>
  <sheetData>
    <row r="1" spans="1:6" ht="22.5" customHeight="1" x14ac:dyDescent="0.3">
      <c r="A1" s="1" t="s">
        <v>53</v>
      </c>
      <c r="B1" s="73" t="s">
        <v>59</v>
      </c>
      <c r="C1" s="73"/>
      <c r="D1" s="73"/>
      <c r="E1" s="73"/>
      <c r="F1" s="2"/>
    </row>
    <row r="2" spans="1:6" ht="31.5" customHeight="1" x14ac:dyDescent="0.25">
      <c r="A2" s="4"/>
      <c r="B2" s="73"/>
      <c r="C2" s="73"/>
      <c r="D2" s="73"/>
      <c r="E2" s="73"/>
      <c r="F2" s="4"/>
    </row>
    <row r="3" spans="1:6" ht="25.2" customHeight="1" x14ac:dyDescent="0.45">
      <c r="A3" s="72" t="s">
        <v>54</v>
      </c>
      <c r="B3" s="72"/>
      <c r="C3" s="72"/>
      <c r="D3" s="72"/>
      <c r="E3" s="72"/>
      <c r="F3" s="72"/>
    </row>
    <row r="4" spans="1:6" ht="31.2" customHeight="1" thickBot="1" x14ac:dyDescent="0.45">
      <c r="B4" s="71" t="s">
        <v>60</v>
      </c>
      <c r="C4" s="71"/>
      <c r="D4" s="71"/>
      <c r="E4" s="71"/>
    </row>
    <row r="5" spans="1:6" ht="14.4" thickBot="1" x14ac:dyDescent="0.3">
      <c r="A5" s="5" t="s">
        <v>0</v>
      </c>
      <c r="B5" s="6" t="s">
        <v>1</v>
      </c>
      <c r="C5" s="6" t="s">
        <v>2</v>
      </c>
      <c r="D5" s="6" t="s">
        <v>46</v>
      </c>
      <c r="E5" s="6" t="s">
        <v>47</v>
      </c>
      <c r="F5" s="7" t="s">
        <v>3</v>
      </c>
    </row>
    <row r="6" spans="1:6" x14ac:dyDescent="0.25">
      <c r="A6" s="8">
        <v>1</v>
      </c>
      <c r="B6" s="9" t="s">
        <v>4</v>
      </c>
      <c r="C6" s="9"/>
      <c r="D6" s="10"/>
      <c r="E6" s="9"/>
      <c r="F6" s="11"/>
    </row>
    <row r="7" spans="1:6" x14ac:dyDescent="0.25">
      <c r="A7" s="12">
        <v>1.1000000000000001</v>
      </c>
      <c r="B7" s="13" t="s">
        <v>35</v>
      </c>
      <c r="C7" s="13"/>
      <c r="D7" s="14"/>
      <c r="E7" s="13"/>
      <c r="F7" s="15"/>
    </row>
    <row r="8" spans="1:6" x14ac:dyDescent="0.25">
      <c r="A8" s="12"/>
      <c r="B8" s="13" t="s">
        <v>48</v>
      </c>
      <c r="C8" s="13"/>
      <c r="D8" s="14"/>
      <c r="E8" s="13"/>
      <c r="F8" s="15"/>
    </row>
    <row r="9" spans="1:6" x14ac:dyDescent="0.25">
      <c r="A9" s="12"/>
      <c r="B9" s="13" t="s">
        <v>49</v>
      </c>
      <c r="C9" s="13"/>
      <c r="D9" s="14"/>
      <c r="E9" s="13"/>
      <c r="F9" s="15"/>
    </row>
    <row r="10" spans="1:6" x14ac:dyDescent="0.25">
      <c r="A10" s="12"/>
      <c r="B10" s="13" t="s">
        <v>50</v>
      </c>
      <c r="C10" s="13" t="s">
        <v>126</v>
      </c>
      <c r="D10" s="14">
        <f>42*32</f>
        <v>1344</v>
      </c>
      <c r="E10" s="13"/>
      <c r="F10" s="15"/>
    </row>
    <row r="11" spans="1:6" x14ac:dyDescent="0.25">
      <c r="A11" s="12"/>
      <c r="B11" s="13"/>
      <c r="C11" s="13"/>
      <c r="D11" s="14"/>
      <c r="E11" s="13"/>
      <c r="F11" s="15"/>
    </row>
    <row r="12" spans="1:6" x14ac:dyDescent="0.25">
      <c r="A12" s="12">
        <v>1.2</v>
      </c>
      <c r="B12" s="16" t="s">
        <v>64</v>
      </c>
      <c r="C12" s="13"/>
      <c r="D12" s="14"/>
      <c r="E12" s="13"/>
      <c r="F12" s="15"/>
    </row>
    <row r="13" spans="1:6" x14ac:dyDescent="0.25">
      <c r="A13" s="12"/>
      <c r="B13" s="13" t="s">
        <v>61</v>
      </c>
      <c r="C13" s="13"/>
      <c r="D13" s="14"/>
      <c r="E13" s="13"/>
      <c r="F13" s="15"/>
    </row>
    <row r="14" spans="1:6" x14ac:dyDescent="0.25">
      <c r="A14" s="12"/>
      <c r="B14" s="13" t="s">
        <v>5</v>
      </c>
      <c r="C14" s="13"/>
      <c r="D14" s="14"/>
      <c r="E14" s="13"/>
      <c r="F14" s="15"/>
    </row>
    <row r="15" spans="1:6" x14ac:dyDescent="0.25">
      <c r="A15" s="12"/>
      <c r="B15" s="13" t="s">
        <v>62</v>
      </c>
      <c r="C15" s="14"/>
      <c r="D15" s="13"/>
      <c r="E15" s="13"/>
      <c r="F15" s="15"/>
    </row>
    <row r="16" spans="1:6" x14ac:dyDescent="0.25">
      <c r="A16" s="12"/>
      <c r="B16" s="13" t="s">
        <v>63</v>
      </c>
      <c r="C16" s="13" t="s">
        <v>30</v>
      </c>
      <c r="D16" s="14">
        <f>(22*1*1*1)+(118*0.5*0.5)</f>
        <v>51.5</v>
      </c>
      <c r="E16" s="13"/>
      <c r="F16" s="15"/>
    </row>
    <row r="17" spans="1:6" x14ac:dyDescent="0.25">
      <c r="A17" s="12"/>
      <c r="B17" s="13"/>
      <c r="C17" s="13"/>
      <c r="D17" s="14"/>
      <c r="E17" s="13"/>
      <c r="F17" s="15"/>
    </row>
    <row r="18" spans="1:6" x14ac:dyDescent="0.25">
      <c r="A18" s="12">
        <v>1.3</v>
      </c>
      <c r="B18" s="16" t="s">
        <v>6</v>
      </c>
      <c r="C18" s="13"/>
      <c r="D18" s="14"/>
      <c r="E18" s="13"/>
      <c r="F18" s="15"/>
    </row>
    <row r="19" spans="1:6" x14ac:dyDescent="0.25">
      <c r="A19" s="12"/>
      <c r="B19" s="13" t="s">
        <v>65</v>
      </c>
      <c r="C19" s="13"/>
      <c r="D19" s="14"/>
      <c r="E19" s="13"/>
      <c r="F19" s="15"/>
    </row>
    <row r="20" spans="1:6" x14ac:dyDescent="0.25">
      <c r="A20" s="12"/>
      <c r="B20" s="13" t="s">
        <v>66</v>
      </c>
      <c r="C20" s="13"/>
      <c r="D20" s="14"/>
      <c r="E20" s="13"/>
      <c r="F20" s="15"/>
    </row>
    <row r="21" spans="1:6" x14ac:dyDescent="0.25">
      <c r="A21" s="12"/>
      <c r="B21" s="13" t="s">
        <v>52</v>
      </c>
      <c r="C21" s="13" t="s">
        <v>30</v>
      </c>
      <c r="D21" s="17">
        <f>D16*0.5</f>
        <v>25.75</v>
      </c>
      <c r="E21" s="13"/>
      <c r="F21" s="15"/>
    </row>
    <row r="22" spans="1:6" x14ac:dyDescent="0.25">
      <c r="A22" s="12"/>
      <c r="B22" s="13"/>
      <c r="C22" s="13"/>
      <c r="D22" s="17"/>
      <c r="E22" s="13"/>
      <c r="F22" s="15"/>
    </row>
    <row r="23" spans="1:6" x14ac:dyDescent="0.25">
      <c r="A23" s="12"/>
      <c r="B23" s="13"/>
      <c r="C23" s="13"/>
      <c r="D23" s="14"/>
      <c r="E23" s="13"/>
      <c r="F23" s="15"/>
    </row>
    <row r="24" spans="1:6" x14ac:dyDescent="0.25">
      <c r="A24" s="12">
        <v>1.4</v>
      </c>
      <c r="B24" s="16" t="s">
        <v>7</v>
      </c>
      <c r="C24" s="13"/>
      <c r="D24" s="14"/>
      <c r="E24" s="13"/>
      <c r="F24" s="15"/>
    </row>
    <row r="25" spans="1:6" x14ac:dyDescent="0.25">
      <c r="A25" s="12"/>
      <c r="B25" s="13" t="s">
        <v>8</v>
      </c>
      <c r="C25" s="13"/>
      <c r="D25" s="14"/>
      <c r="E25" s="13"/>
      <c r="F25" s="15"/>
    </row>
    <row r="26" spans="1:6" x14ac:dyDescent="0.25">
      <c r="A26" s="12"/>
      <c r="B26" s="13" t="s">
        <v>9</v>
      </c>
      <c r="C26" s="13"/>
      <c r="D26" s="14"/>
      <c r="E26" s="13"/>
      <c r="F26" s="15"/>
    </row>
    <row r="27" spans="1:6" x14ac:dyDescent="0.25">
      <c r="A27" s="12"/>
      <c r="B27" s="13" t="s">
        <v>51</v>
      </c>
      <c r="C27" s="13" t="s">
        <v>30</v>
      </c>
      <c r="D27" s="14">
        <f>D16</f>
        <v>51.5</v>
      </c>
      <c r="E27" s="13"/>
      <c r="F27" s="15"/>
    </row>
    <row r="28" spans="1:6" x14ac:dyDescent="0.25">
      <c r="A28" s="12"/>
      <c r="B28" s="13"/>
      <c r="C28" s="13"/>
      <c r="D28" s="14"/>
      <c r="E28" s="13"/>
      <c r="F28" s="15"/>
    </row>
    <row r="29" spans="1:6" ht="14.4" thickBot="1" x14ac:dyDescent="0.3">
      <c r="A29" s="12"/>
      <c r="B29" s="13"/>
      <c r="C29" s="13"/>
      <c r="D29" s="14"/>
      <c r="E29" s="13"/>
      <c r="F29" s="15"/>
    </row>
    <row r="30" spans="1:6" ht="28.8" customHeight="1" thickBot="1" x14ac:dyDescent="0.3">
      <c r="A30" s="18"/>
      <c r="B30" s="19" t="s">
        <v>10</v>
      </c>
      <c r="C30" s="6"/>
      <c r="D30" s="20"/>
      <c r="E30" s="6"/>
      <c r="F30" s="21"/>
    </row>
    <row r="31" spans="1:6" x14ac:dyDescent="0.25">
      <c r="A31" s="22"/>
      <c r="B31" s="23" t="s">
        <v>127</v>
      </c>
      <c r="C31" s="24"/>
      <c r="D31" s="24"/>
      <c r="E31" s="24"/>
      <c r="F31" s="25"/>
    </row>
    <row r="32" spans="1:6" x14ac:dyDescent="0.25">
      <c r="A32" s="22"/>
      <c r="B32" s="23"/>
      <c r="C32" s="24"/>
      <c r="D32" s="24"/>
      <c r="E32" s="24"/>
      <c r="F32" s="25"/>
    </row>
    <row r="33" spans="1:6" ht="15.45" customHeight="1" x14ac:dyDescent="0.3">
      <c r="A33" s="26" t="s">
        <v>56</v>
      </c>
      <c r="B33" s="67" t="s">
        <v>59</v>
      </c>
      <c r="C33" s="67"/>
      <c r="D33" s="67"/>
      <c r="E33" s="67"/>
      <c r="F33" s="27"/>
    </row>
    <row r="34" spans="1:6" ht="14.55" customHeight="1" x14ac:dyDescent="0.25">
      <c r="A34" s="22"/>
      <c r="B34" s="67"/>
      <c r="C34" s="67"/>
      <c r="D34" s="67"/>
      <c r="E34" s="67"/>
      <c r="F34" s="28"/>
    </row>
    <row r="35" spans="1:6" ht="14.4" thickBot="1" x14ac:dyDescent="0.3">
      <c r="A35" s="12"/>
      <c r="B35" s="66" t="s">
        <v>54</v>
      </c>
      <c r="C35" s="66"/>
      <c r="D35" s="66"/>
      <c r="E35" s="66"/>
      <c r="F35" s="15"/>
    </row>
    <row r="36" spans="1:6" ht="14.4" thickBot="1" x14ac:dyDescent="0.3">
      <c r="A36" s="5" t="s">
        <v>0</v>
      </c>
      <c r="B36" s="6" t="s">
        <v>1</v>
      </c>
      <c r="C36" s="6" t="s">
        <v>2</v>
      </c>
      <c r="D36" s="6" t="s">
        <v>46</v>
      </c>
      <c r="E36" s="6" t="s">
        <v>47</v>
      </c>
      <c r="F36" s="7" t="s">
        <v>3</v>
      </c>
    </row>
    <row r="37" spans="1:6" x14ac:dyDescent="0.25">
      <c r="A37" s="29"/>
      <c r="B37" s="30" t="s">
        <v>67</v>
      </c>
      <c r="C37" s="14"/>
      <c r="D37" s="13"/>
      <c r="E37" s="14"/>
      <c r="F37" s="31"/>
    </row>
    <row r="38" spans="1:6" x14ac:dyDescent="0.25">
      <c r="A38" s="29">
        <v>2.1</v>
      </c>
      <c r="B38" s="16" t="s">
        <v>68</v>
      </c>
      <c r="C38" s="14"/>
      <c r="D38" s="13"/>
      <c r="E38" s="14"/>
      <c r="F38" s="31"/>
    </row>
    <row r="39" spans="1:6" x14ac:dyDescent="0.25">
      <c r="A39" s="29"/>
      <c r="B39" s="13" t="s">
        <v>69</v>
      </c>
      <c r="C39" s="14"/>
      <c r="D39" s="13"/>
      <c r="E39" s="14"/>
      <c r="F39" s="31"/>
    </row>
    <row r="40" spans="1:6" x14ac:dyDescent="0.25">
      <c r="A40" s="29"/>
      <c r="B40" s="13" t="s">
        <v>70</v>
      </c>
      <c r="C40" s="14"/>
      <c r="D40" s="13"/>
      <c r="E40" s="14"/>
      <c r="F40" s="31"/>
    </row>
    <row r="41" spans="1:6" x14ac:dyDescent="0.25">
      <c r="A41" s="29"/>
      <c r="B41" s="13" t="s">
        <v>71</v>
      </c>
      <c r="C41" s="14"/>
      <c r="D41" s="13"/>
      <c r="E41" s="14"/>
      <c r="F41" s="31"/>
    </row>
    <row r="42" spans="1:6" x14ac:dyDescent="0.25">
      <c r="A42" s="29"/>
      <c r="B42" s="13" t="s">
        <v>37</v>
      </c>
      <c r="C42" s="14" t="s">
        <v>29</v>
      </c>
      <c r="D42" s="13">
        <f>118*0.7</f>
        <v>82.6</v>
      </c>
      <c r="E42" s="14"/>
      <c r="F42" s="31"/>
    </row>
    <row r="43" spans="1:6" x14ac:dyDescent="0.25">
      <c r="A43" s="29"/>
      <c r="B43" s="13"/>
      <c r="C43" s="14"/>
      <c r="D43" s="13"/>
      <c r="E43" s="14"/>
      <c r="F43" s="31"/>
    </row>
    <row r="44" spans="1:6" x14ac:dyDescent="0.25">
      <c r="A44" s="29">
        <v>2.2000000000000002</v>
      </c>
      <c r="B44" s="16" t="s">
        <v>31</v>
      </c>
      <c r="C44" s="14"/>
      <c r="D44" s="13"/>
      <c r="E44" s="14"/>
      <c r="F44" s="31"/>
    </row>
    <row r="45" spans="1:6" x14ac:dyDescent="0.25">
      <c r="A45" s="29"/>
      <c r="B45" s="13" t="s">
        <v>72</v>
      </c>
      <c r="C45" s="14"/>
      <c r="D45" s="13"/>
      <c r="E45" s="14"/>
      <c r="F45" s="31"/>
    </row>
    <row r="46" spans="1:6" x14ac:dyDescent="0.25">
      <c r="A46" s="29"/>
      <c r="B46" s="13" t="s">
        <v>73</v>
      </c>
      <c r="C46" s="14"/>
      <c r="D46" s="13"/>
      <c r="E46" s="14"/>
      <c r="F46" s="31"/>
    </row>
    <row r="47" spans="1:6" x14ac:dyDescent="0.25">
      <c r="A47" s="29"/>
      <c r="B47" s="13" t="s">
        <v>74</v>
      </c>
      <c r="C47" s="14"/>
      <c r="D47" s="13"/>
      <c r="E47" s="14"/>
      <c r="F47" s="31"/>
    </row>
    <row r="48" spans="1:6" x14ac:dyDescent="0.25">
      <c r="A48" s="29"/>
      <c r="B48" s="13" t="s">
        <v>36</v>
      </c>
      <c r="C48" s="14"/>
      <c r="D48" s="13"/>
      <c r="E48" s="14"/>
      <c r="F48" s="31"/>
    </row>
    <row r="49" spans="1:6" x14ac:dyDescent="0.25">
      <c r="A49" s="29"/>
      <c r="B49" s="13" t="s">
        <v>75</v>
      </c>
      <c r="C49" s="14" t="s">
        <v>29</v>
      </c>
      <c r="D49" s="13">
        <f>118*3</f>
        <v>354</v>
      </c>
      <c r="E49" s="14"/>
      <c r="F49" s="31"/>
    </row>
    <row r="50" spans="1:6" x14ac:dyDescent="0.25">
      <c r="A50" s="29"/>
      <c r="B50" s="13"/>
      <c r="C50" s="14"/>
      <c r="D50" s="13"/>
      <c r="E50" s="14"/>
      <c r="F50" s="31"/>
    </row>
    <row r="51" spans="1:6" x14ac:dyDescent="0.25">
      <c r="A51" s="29"/>
      <c r="B51" s="32" t="s">
        <v>88</v>
      </c>
      <c r="C51" s="13"/>
      <c r="D51" s="13"/>
      <c r="E51" s="14"/>
      <c r="F51" s="31"/>
    </row>
    <row r="52" spans="1:6" x14ac:dyDescent="0.25">
      <c r="A52" s="29">
        <v>2.2999999999999998</v>
      </c>
      <c r="B52" s="3" t="s">
        <v>83</v>
      </c>
      <c r="C52" s="13"/>
      <c r="D52" s="13"/>
      <c r="E52" s="14"/>
      <c r="F52" s="31"/>
    </row>
    <row r="53" spans="1:6" x14ac:dyDescent="0.25">
      <c r="A53" s="29"/>
      <c r="B53" s="13" t="s">
        <v>86</v>
      </c>
      <c r="C53" s="14"/>
      <c r="D53" s="13"/>
      <c r="E53" s="14"/>
      <c r="F53" s="31"/>
    </row>
    <row r="54" spans="1:6" x14ac:dyDescent="0.25">
      <c r="A54" s="29"/>
      <c r="B54" s="13" t="s">
        <v>87</v>
      </c>
      <c r="C54" s="14"/>
      <c r="D54" s="13"/>
      <c r="E54" s="14"/>
      <c r="F54" s="31"/>
    </row>
    <row r="55" spans="1:6" x14ac:dyDescent="0.25">
      <c r="A55" s="29"/>
      <c r="B55" s="13" t="s">
        <v>84</v>
      </c>
      <c r="C55" s="14"/>
      <c r="D55" s="13"/>
      <c r="E55" s="14"/>
      <c r="F55" s="31"/>
    </row>
    <row r="56" spans="1:6" x14ac:dyDescent="0.25">
      <c r="A56" s="29"/>
      <c r="B56" s="13" t="s">
        <v>85</v>
      </c>
      <c r="C56" s="14" t="s">
        <v>29</v>
      </c>
      <c r="D56" s="13">
        <v>36</v>
      </c>
      <c r="E56" s="14"/>
      <c r="F56" s="31"/>
    </row>
    <row r="57" spans="1:6" x14ac:dyDescent="0.25">
      <c r="A57" s="29"/>
      <c r="B57" s="13"/>
      <c r="C57" s="14"/>
      <c r="D57" s="13"/>
      <c r="E57" s="14"/>
      <c r="F57" s="31"/>
    </row>
    <row r="58" spans="1:6" x14ac:dyDescent="0.25">
      <c r="A58" s="29"/>
      <c r="B58" s="13"/>
      <c r="C58" s="14"/>
      <c r="D58" s="13"/>
      <c r="E58" s="14"/>
      <c r="F58" s="31"/>
    </row>
    <row r="59" spans="1:6" x14ac:dyDescent="0.25">
      <c r="A59" s="29"/>
      <c r="B59" s="13"/>
      <c r="C59" s="14"/>
      <c r="D59" s="13"/>
      <c r="E59" s="14"/>
      <c r="F59" s="31"/>
    </row>
    <row r="60" spans="1:6" ht="14.4" thickBot="1" x14ac:dyDescent="0.3">
      <c r="A60" s="33"/>
      <c r="B60" s="34"/>
      <c r="C60" s="35"/>
      <c r="D60" s="34"/>
      <c r="E60" s="35"/>
      <c r="F60" s="36"/>
    </row>
    <row r="61" spans="1:6" ht="28.8" customHeight="1" thickBot="1" x14ac:dyDescent="0.3">
      <c r="A61" s="5"/>
      <c r="B61" s="19" t="s">
        <v>32</v>
      </c>
      <c r="C61" s="20"/>
      <c r="D61" s="6"/>
      <c r="E61" s="20"/>
      <c r="F61" s="37"/>
    </row>
    <row r="62" spans="1:6" x14ac:dyDescent="0.25">
      <c r="A62" s="24"/>
      <c r="B62" s="23" t="s">
        <v>128</v>
      </c>
      <c r="C62" s="24"/>
      <c r="D62" s="24"/>
      <c r="E62" s="24"/>
      <c r="F62" s="38"/>
    </row>
    <row r="63" spans="1:6" x14ac:dyDescent="0.25">
      <c r="A63" s="24"/>
      <c r="B63" s="23"/>
      <c r="C63" s="24"/>
      <c r="D63" s="24"/>
      <c r="E63" s="24"/>
      <c r="F63" s="38"/>
    </row>
    <row r="64" spans="1:6" ht="15.45" customHeight="1" x14ac:dyDescent="0.3">
      <c r="A64" s="1" t="s">
        <v>55</v>
      </c>
      <c r="B64" s="67" t="s">
        <v>59</v>
      </c>
      <c r="C64" s="67"/>
      <c r="D64" s="67"/>
      <c r="E64" s="67"/>
      <c r="F64" s="2"/>
    </row>
    <row r="65" spans="1:6" ht="14.55" customHeight="1" x14ac:dyDescent="0.25">
      <c r="A65" s="4"/>
      <c r="B65" s="67"/>
      <c r="C65" s="67"/>
      <c r="D65" s="67"/>
      <c r="E65" s="67"/>
      <c r="F65" s="4"/>
    </row>
    <row r="66" spans="1:6" ht="14.4" thickBot="1" x14ac:dyDescent="0.3">
      <c r="B66" s="66" t="s">
        <v>54</v>
      </c>
      <c r="C66" s="66"/>
      <c r="D66" s="66"/>
      <c r="E66" s="66"/>
    </row>
    <row r="67" spans="1:6" ht="21.6" customHeight="1" thickBot="1" x14ac:dyDescent="0.3">
      <c r="A67" s="5" t="s">
        <v>0</v>
      </c>
      <c r="B67" s="6" t="s">
        <v>1</v>
      </c>
      <c r="C67" s="6" t="s">
        <v>2</v>
      </c>
      <c r="D67" s="6" t="s">
        <v>46</v>
      </c>
      <c r="E67" s="6" t="s">
        <v>47</v>
      </c>
      <c r="F67" s="7" t="s">
        <v>3</v>
      </c>
    </row>
    <row r="68" spans="1:6" x14ac:dyDescent="0.25">
      <c r="A68" s="39"/>
      <c r="B68" s="40" t="s">
        <v>57</v>
      </c>
      <c r="C68" s="41"/>
      <c r="D68" s="42"/>
      <c r="E68" s="41"/>
      <c r="F68" s="43"/>
    </row>
    <row r="69" spans="1:6" x14ac:dyDescent="0.25">
      <c r="A69" s="12">
        <v>3.1</v>
      </c>
      <c r="B69" s="13" t="s">
        <v>58</v>
      </c>
      <c r="C69" s="14"/>
      <c r="D69" s="13"/>
      <c r="E69" s="14"/>
      <c r="F69" s="31"/>
    </row>
    <row r="70" spans="1:6" x14ac:dyDescent="0.25">
      <c r="A70" s="12"/>
      <c r="B70" s="13" t="s">
        <v>11</v>
      </c>
      <c r="C70" s="14"/>
      <c r="D70" s="13"/>
      <c r="E70" s="14"/>
      <c r="F70" s="31"/>
    </row>
    <row r="71" spans="1:6" x14ac:dyDescent="0.25">
      <c r="A71" s="12"/>
      <c r="B71" s="13" t="s">
        <v>76</v>
      </c>
      <c r="C71" s="14" t="s">
        <v>30</v>
      </c>
      <c r="D71" s="13">
        <f>(22*1*1*0.1)+(118*0.4*0.1)</f>
        <v>6.9200000000000008</v>
      </c>
      <c r="E71" s="14"/>
      <c r="F71" s="31"/>
    </row>
    <row r="72" spans="1:6" x14ac:dyDescent="0.25">
      <c r="A72" s="12"/>
      <c r="B72" s="13"/>
      <c r="C72" s="14"/>
      <c r="D72" s="13"/>
      <c r="E72" s="14"/>
      <c r="F72" s="31"/>
    </row>
    <row r="73" spans="1:6" x14ac:dyDescent="0.25">
      <c r="A73" s="12">
        <v>3.2</v>
      </c>
      <c r="B73" s="13" t="s">
        <v>12</v>
      </c>
      <c r="C73" s="14"/>
      <c r="D73" s="13"/>
      <c r="E73" s="14"/>
      <c r="F73" s="31"/>
    </row>
    <row r="74" spans="1:6" x14ac:dyDescent="0.25">
      <c r="A74" s="12"/>
      <c r="B74" s="13" t="s">
        <v>13</v>
      </c>
      <c r="C74" s="14"/>
      <c r="D74" s="13"/>
      <c r="E74" s="14"/>
      <c r="F74" s="31"/>
    </row>
    <row r="75" spans="1:6" x14ac:dyDescent="0.25">
      <c r="A75" s="12"/>
      <c r="B75" s="13" t="s">
        <v>14</v>
      </c>
      <c r="C75" s="14"/>
      <c r="D75" s="13"/>
      <c r="E75" s="14"/>
      <c r="F75" s="31"/>
    </row>
    <row r="76" spans="1:6" x14ac:dyDescent="0.25">
      <c r="A76" s="12"/>
      <c r="B76" s="13" t="s">
        <v>15</v>
      </c>
      <c r="C76" s="14"/>
      <c r="D76" s="13"/>
      <c r="E76" s="14"/>
      <c r="F76" s="31"/>
    </row>
    <row r="77" spans="1:6" x14ac:dyDescent="0.25">
      <c r="A77" s="12"/>
      <c r="B77" s="13" t="s">
        <v>16</v>
      </c>
      <c r="C77" s="14"/>
      <c r="D77" s="13"/>
      <c r="E77" s="14"/>
      <c r="F77" s="31"/>
    </row>
    <row r="78" spans="1:6" x14ac:dyDescent="0.25">
      <c r="A78" s="12"/>
      <c r="B78" s="16"/>
      <c r="C78" s="14"/>
      <c r="D78" s="13"/>
      <c r="E78" s="14"/>
      <c r="F78" s="31"/>
    </row>
    <row r="79" spans="1:6" x14ac:dyDescent="0.25">
      <c r="A79" s="12"/>
      <c r="B79" s="13" t="s">
        <v>81</v>
      </c>
      <c r="C79" s="14" t="s">
        <v>30</v>
      </c>
      <c r="D79" s="13">
        <f>0.8*0.8*0.2*22</f>
        <v>2.8160000000000007</v>
      </c>
      <c r="E79" s="14"/>
      <c r="F79" s="31"/>
    </row>
    <row r="80" spans="1:6" x14ac:dyDescent="0.25">
      <c r="A80" s="12"/>
      <c r="B80" s="13" t="s">
        <v>80</v>
      </c>
      <c r="C80" s="14" t="s">
        <v>30</v>
      </c>
      <c r="D80" s="13">
        <f>22*0.3*0.3*1</f>
        <v>1.9799999999999998</v>
      </c>
      <c r="E80" s="14"/>
      <c r="F80" s="31"/>
    </row>
    <row r="81" spans="1:6" x14ac:dyDescent="0.25">
      <c r="A81" s="12"/>
      <c r="B81" s="13" t="s">
        <v>79</v>
      </c>
      <c r="C81" s="14" t="s">
        <v>30</v>
      </c>
      <c r="D81" s="44">
        <f>140*0.3*0.2</f>
        <v>8.4</v>
      </c>
      <c r="E81" s="14"/>
      <c r="F81" s="31"/>
    </row>
    <row r="82" spans="1:6" x14ac:dyDescent="0.25">
      <c r="A82" s="12"/>
      <c r="B82" s="13" t="s">
        <v>78</v>
      </c>
      <c r="C82" s="14" t="s">
        <v>30</v>
      </c>
      <c r="D82" s="45">
        <f>4*4*0.15</f>
        <v>2.4</v>
      </c>
      <c r="E82" s="14"/>
      <c r="F82" s="31"/>
    </row>
    <row r="83" spans="1:6" x14ac:dyDescent="0.25">
      <c r="A83" s="12"/>
      <c r="B83" s="13" t="s">
        <v>77</v>
      </c>
      <c r="C83" s="14" t="s">
        <v>30</v>
      </c>
      <c r="D83" s="13">
        <f>22*0.2*0.2*3</f>
        <v>2.6400000000000006</v>
      </c>
      <c r="E83" s="14"/>
      <c r="F83" s="31"/>
    </row>
    <row r="84" spans="1:6" x14ac:dyDescent="0.25">
      <c r="A84" s="12"/>
      <c r="B84" s="13"/>
      <c r="C84" s="14"/>
      <c r="D84" s="13"/>
      <c r="E84" s="14"/>
      <c r="F84" s="31"/>
    </row>
    <row r="85" spans="1:6" x14ac:dyDescent="0.25">
      <c r="A85" s="12"/>
      <c r="B85" s="13"/>
      <c r="C85" s="14"/>
      <c r="D85" s="13"/>
      <c r="E85" s="14"/>
      <c r="F85" s="31"/>
    </row>
    <row r="86" spans="1:6" x14ac:dyDescent="0.25">
      <c r="A86" s="12">
        <v>3.3</v>
      </c>
      <c r="B86" s="13" t="s">
        <v>17</v>
      </c>
      <c r="C86" s="14"/>
      <c r="D86" s="13"/>
      <c r="E86" s="14"/>
      <c r="F86" s="31"/>
    </row>
    <row r="87" spans="1:6" x14ac:dyDescent="0.25">
      <c r="A87" s="12"/>
      <c r="B87" s="13" t="s">
        <v>18</v>
      </c>
      <c r="C87" s="14"/>
      <c r="D87" s="13"/>
      <c r="E87" s="14"/>
      <c r="F87" s="31"/>
    </row>
    <row r="88" spans="1:6" x14ac:dyDescent="0.25">
      <c r="A88" s="12"/>
      <c r="B88" s="13" t="s">
        <v>19</v>
      </c>
      <c r="C88" s="14"/>
      <c r="D88" s="13"/>
      <c r="E88" s="14"/>
      <c r="F88" s="31"/>
    </row>
    <row r="89" spans="1:6" x14ac:dyDescent="0.25">
      <c r="A89" s="12"/>
      <c r="B89" s="13" t="s">
        <v>20</v>
      </c>
      <c r="C89" s="14"/>
      <c r="D89" s="13"/>
      <c r="E89" s="14"/>
      <c r="F89" s="31"/>
    </row>
    <row r="90" spans="1:6" x14ac:dyDescent="0.25">
      <c r="A90" s="12"/>
      <c r="B90" s="13" t="s">
        <v>21</v>
      </c>
      <c r="C90" s="14" t="s">
        <v>29</v>
      </c>
      <c r="D90" s="13">
        <f>4*4</f>
        <v>16</v>
      </c>
      <c r="E90" s="14"/>
      <c r="F90" s="31"/>
    </row>
    <row r="91" spans="1:6" x14ac:dyDescent="0.25">
      <c r="A91" s="12"/>
      <c r="B91" s="13" t="s">
        <v>82</v>
      </c>
      <c r="C91" s="14" t="s">
        <v>91</v>
      </c>
      <c r="D91" s="13">
        <f>26+50+109</f>
        <v>185</v>
      </c>
      <c r="E91" s="14"/>
      <c r="F91" s="31"/>
    </row>
    <row r="92" spans="1:6" x14ac:dyDescent="0.25">
      <c r="A92" s="12"/>
      <c r="B92" s="13" t="s">
        <v>90</v>
      </c>
      <c r="C92" s="14" t="s">
        <v>92</v>
      </c>
      <c r="D92" s="44">
        <v>118</v>
      </c>
      <c r="E92" s="41"/>
      <c r="F92" s="31"/>
    </row>
    <row r="93" spans="1:6" x14ac:dyDescent="0.25">
      <c r="A93" s="12"/>
      <c r="B93" s="13" t="s">
        <v>89</v>
      </c>
      <c r="C93" s="41" t="s">
        <v>91</v>
      </c>
      <c r="D93" s="44">
        <f>22+16</f>
        <v>38</v>
      </c>
      <c r="E93" s="41"/>
      <c r="F93" s="31"/>
    </row>
    <row r="94" spans="1:6" x14ac:dyDescent="0.25">
      <c r="A94" s="12"/>
      <c r="B94" s="13"/>
      <c r="C94" s="14"/>
      <c r="D94" s="13"/>
      <c r="E94" s="14"/>
      <c r="F94" s="31"/>
    </row>
    <row r="95" spans="1:6" x14ac:dyDescent="0.25">
      <c r="A95" s="12"/>
      <c r="B95" s="13"/>
      <c r="C95" s="14"/>
      <c r="D95" s="13"/>
      <c r="E95" s="14"/>
      <c r="F95" s="31"/>
    </row>
    <row r="96" spans="1:6" x14ac:dyDescent="0.25">
      <c r="A96" s="12">
        <v>3.4</v>
      </c>
      <c r="B96" s="46" t="s">
        <v>43</v>
      </c>
      <c r="C96" s="13"/>
      <c r="D96" s="13"/>
      <c r="E96" s="14"/>
      <c r="F96" s="31"/>
    </row>
    <row r="97" spans="1:6" x14ac:dyDescent="0.25">
      <c r="A97" s="12"/>
      <c r="B97" s="13" t="s">
        <v>44</v>
      </c>
      <c r="C97" s="14" t="s">
        <v>93</v>
      </c>
      <c r="D97" s="13">
        <v>1</v>
      </c>
      <c r="E97" s="14"/>
      <c r="F97" s="31"/>
    </row>
    <row r="98" spans="1:6" x14ac:dyDescent="0.25">
      <c r="A98" s="12"/>
      <c r="B98" s="13" t="s">
        <v>45</v>
      </c>
      <c r="C98" s="14"/>
      <c r="D98" s="13"/>
      <c r="E98" s="14"/>
      <c r="F98" s="31"/>
    </row>
    <row r="99" spans="1:6" x14ac:dyDescent="0.25">
      <c r="A99" s="12"/>
      <c r="B99" s="13"/>
      <c r="C99" s="14"/>
      <c r="D99" s="13"/>
      <c r="E99" s="14"/>
      <c r="F99" s="31"/>
    </row>
    <row r="100" spans="1:6" x14ac:dyDescent="0.25">
      <c r="A100" s="12"/>
      <c r="B100" s="13"/>
      <c r="C100" s="14"/>
      <c r="D100" s="13"/>
      <c r="E100" s="14"/>
      <c r="F100" s="31"/>
    </row>
    <row r="101" spans="1:6" ht="14.4" thickBot="1" x14ac:dyDescent="0.3">
      <c r="A101" s="12"/>
      <c r="B101" s="13"/>
      <c r="C101" s="14"/>
      <c r="D101" s="13"/>
      <c r="E101" s="14"/>
      <c r="F101" s="31"/>
    </row>
    <row r="102" spans="1:6" ht="25.2" customHeight="1" thickBot="1" x14ac:dyDescent="0.3">
      <c r="A102" s="18"/>
      <c r="B102" s="19" t="s">
        <v>10</v>
      </c>
      <c r="C102" s="20"/>
      <c r="D102" s="6"/>
      <c r="E102" s="20"/>
      <c r="F102" s="37"/>
    </row>
    <row r="103" spans="1:6" x14ac:dyDescent="0.25">
      <c r="A103" s="24"/>
      <c r="B103" s="23" t="s">
        <v>129</v>
      </c>
      <c r="C103" s="24"/>
      <c r="D103" s="24"/>
      <c r="E103" s="24"/>
      <c r="F103" s="38"/>
    </row>
    <row r="104" spans="1:6" x14ac:dyDescent="0.25">
      <c r="A104" s="24"/>
      <c r="B104" s="23"/>
      <c r="C104" s="24"/>
      <c r="D104" s="24"/>
      <c r="E104" s="24"/>
      <c r="F104" s="38"/>
    </row>
    <row r="105" spans="1:6" x14ac:dyDescent="0.25">
      <c r="A105" s="24"/>
      <c r="B105" s="14"/>
      <c r="C105" s="24"/>
      <c r="D105" s="24"/>
      <c r="E105" s="24"/>
      <c r="F105" s="47"/>
    </row>
    <row r="106" spans="1:6" ht="15.45" customHeight="1" x14ac:dyDescent="0.3">
      <c r="A106" s="1"/>
      <c r="B106" s="67" t="s">
        <v>59</v>
      </c>
      <c r="C106" s="67"/>
      <c r="D106" s="67"/>
      <c r="E106" s="67"/>
      <c r="F106" s="2"/>
    </row>
    <row r="107" spans="1:6" ht="14.55" customHeight="1" x14ac:dyDescent="0.25">
      <c r="A107" s="4"/>
      <c r="B107" s="67"/>
      <c r="C107" s="67"/>
      <c r="D107" s="67"/>
      <c r="E107" s="67"/>
      <c r="F107" s="4"/>
    </row>
    <row r="108" spans="1:6" ht="14.4" thickBot="1" x14ac:dyDescent="0.3">
      <c r="B108" s="66" t="s">
        <v>54</v>
      </c>
      <c r="C108" s="66"/>
      <c r="D108" s="66"/>
      <c r="E108" s="66"/>
    </row>
    <row r="109" spans="1:6" ht="14.4" thickBot="1" x14ac:dyDescent="0.3">
      <c r="A109" s="5" t="s">
        <v>0</v>
      </c>
      <c r="B109" s="6" t="s">
        <v>1</v>
      </c>
      <c r="C109" s="6" t="s">
        <v>2</v>
      </c>
      <c r="D109" s="6" t="s">
        <v>46</v>
      </c>
      <c r="E109" s="6" t="s">
        <v>47</v>
      </c>
      <c r="F109" s="7" t="s">
        <v>3</v>
      </c>
    </row>
    <row r="110" spans="1:6" x14ac:dyDescent="0.25">
      <c r="A110" s="12"/>
      <c r="B110" s="13" t="s">
        <v>95</v>
      </c>
      <c r="C110" s="14"/>
      <c r="D110" s="13"/>
      <c r="E110" s="14"/>
      <c r="F110" s="31"/>
    </row>
    <row r="111" spans="1:6" x14ac:dyDescent="0.25">
      <c r="A111" s="12"/>
      <c r="B111" s="13"/>
      <c r="C111" s="14"/>
      <c r="D111" s="13"/>
      <c r="E111" s="14"/>
      <c r="F111" s="31"/>
    </row>
    <row r="112" spans="1:6" x14ac:dyDescent="0.25">
      <c r="A112" s="12">
        <v>4.0999999999999996</v>
      </c>
      <c r="B112" s="13" t="s">
        <v>94</v>
      </c>
      <c r="C112" s="13"/>
      <c r="D112" s="13"/>
      <c r="E112" s="14"/>
      <c r="F112" s="31"/>
    </row>
    <row r="113" spans="1:6" x14ac:dyDescent="0.25">
      <c r="A113" s="12"/>
      <c r="B113" s="13" t="s">
        <v>96</v>
      </c>
      <c r="C113" s="13"/>
      <c r="D113" s="13"/>
      <c r="E113" s="14"/>
      <c r="F113" s="31"/>
    </row>
    <row r="114" spans="1:6" x14ac:dyDescent="0.25">
      <c r="A114" s="12"/>
      <c r="B114" s="13" t="s">
        <v>97</v>
      </c>
      <c r="C114" s="14" t="s">
        <v>33</v>
      </c>
      <c r="D114" s="13">
        <v>1</v>
      </c>
      <c r="E114" s="14"/>
      <c r="F114" s="31"/>
    </row>
    <row r="115" spans="1:6" x14ac:dyDescent="0.25">
      <c r="A115" s="12"/>
      <c r="B115" s="13" t="s">
        <v>98</v>
      </c>
      <c r="C115" s="14"/>
      <c r="D115" s="13"/>
      <c r="E115" s="14"/>
      <c r="F115" s="31"/>
    </row>
    <row r="116" spans="1:6" x14ac:dyDescent="0.25">
      <c r="A116" s="12"/>
      <c r="B116" s="13"/>
      <c r="C116" s="14"/>
      <c r="D116" s="13"/>
      <c r="E116" s="14"/>
      <c r="F116" s="31"/>
    </row>
    <row r="117" spans="1:6" x14ac:dyDescent="0.25">
      <c r="A117" s="12">
        <v>4.2</v>
      </c>
      <c r="B117" s="13" t="s">
        <v>99</v>
      </c>
      <c r="C117" s="14"/>
      <c r="D117" s="13"/>
      <c r="E117" s="14"/>
      <c r="F117" s="31"/>
    </row>
    <row r="118" spans="1:6" x14ac:dyDescent="0.25">
      <c r="A118" s="12"/>
      <c r="B118" s="13" t="s">
        <v>100</v>
      </c>
      <c r="C118" s="14"/>
      <c r="D118" s="13"/>
      <c r="E118" s="14"/>
      <c r="F118" s="31"/>
    </row>
    <row r="119" spans="1:6" x14ac:dyDescent="0.25">
      <c r="A119" s="12"/>
      <c r="B119" s="13" t="s">
        <v>101</v>
      </c>
      <c r="C119" s="14" t="s">
        <v>33</v>
      </c>
      <c r="D119" s="13">
        <v>137</v>
      </c>
      <c r="E119" s="14"/>
      <c r="F119" s="31"/>
    </row>
    <row r="120" spans="1:6" x14ac:dyDescent="0.25">
      <c r="A120" s="12"/>
      <c r="B120" s="13"/>
      <c r="C120" s="14"/>
      <c r="D120" s="13"/>
      <c r="E120" s="14"/>
      <c r="F120" s="31"/>
    </row>
    <row r="121" spans="1:6" x14ac:dyDescent="0.25">
      <c r="A121" s="12">
        <v>4.3</v>
      </c>
      <c r="B121" s="13" t="s">
        <v>102</v>
      </c>
      <c r="C121" s="14"/>
      <c r="D121" s="13"/>
      <c r="E121" s="14"/>
      <c r="F121" s="31"/>
    </row>
    <row r="122" spans="1:6" x14ac:dyDescent="0.25">
      <c r="A122" s="12"/>
      <c r="B122" s="13" t="s">
        <v>103</v>
      </c>
      <c r="C122" s="14"/>
      <c r="D122" s="13"/>
      <c r="E122" s="14"/>
      <c r="F122" s="31"/>
    </row>
    <row r="123" spans="1:6" x14ac:dyDescent="0.25">
      <c r="A123" s="12"/>
      <c r="B123" s="13" t="s">
        <v>104</v>
      </c>
      <c r="C123" s="14" t="s">
        <v>105</v>
      </c>
      <c r="D123" s="13">
        <v>140</v>
      </c>
      <c r="E123" s="14"/>
      <c r="F123" s="31"/>
    </row>
    <row r="124" spans="1:6" x14ac:dyDescent="0.25">
      <c r="A124" s="12"/>
      <c r="B124" s="13"/>
      <c r="C124" s="14"/>
      <c r="D124" s="13"/>
      <c r="E124" s="14"/>
      <c r="F124" s="31"/>
    </row>
    <row r="125" spans="1:6" x14ac:dyDescent="0.25">
      <c r="A125" s="12"/>
      <c r="B125" s="13"/>
      <c r="C125" s="14"/>
      <c r="D125" s="13"/>
      <c r="E125" s="14"/>
      <c r="F125" s="31"/>
    </row>
    <row r="126" spans="1:6" ht="14.4" thickBot="1" x14ac:dyDescent="0.3">
      <c r="A126" s="12"/>
      <c r="B126" s="13"/>
      <c r="C126" s="14"/>
      <c r="D126" s="13"/>
      <c r="E126" s="14"/>
      <c r="F126" s="31"/>
    </row>
    <row r="127" spans="1:6" ht="27.6" customHeight="1" thickBot="1" x14ac:dyDescent="0.3">
      <c r="A127" s="18"/>
      <c r="B127" s="19" t="s">
        <v>10</v>
      </c>
      <c r="C127" s="20"/>
      <c r="D127" s="6"/>
      <c r="E127" s="20"/>
      <c r="F127" s="7"/>
    </row>
    <row r="128" spans="1:6" x14ac:dyDescent="0.25">
      <c r="A128" s="24"/>
      <c r="B128" s="14" t="s">
        <v>122</v>
      </c>
      <c r="C128" s="24"/>
      <c r="D128" s="24"/>
      <c r="E128" s="24"/>
      <c r="F128" s="24"/>
    </row>
    <row r="129" spans="1:7" x14ac:dyDescent="0.25">
      <c r="A129" s="24"/>
      <c r="B129" s="14"/>
      <c r="C129" s="24"/>
      <c r="D129" s="24"/>
      <c r="E129" s="24"/>
      <c r="F129" s="24"/>
    </row>
    <row r="130" spans="1:7" ht="15.45" customHeight="1" x14ac:dyDescent="0.3">
      <c r="A130" s="1"/>
      <c r="B130" s="67" t="s">
        <v>59</v>
      </c>
      <c r="C130" s="67"/>
      <c r="D130" s="67"/>
      <c r="E130" s="67"/>
      <c r="F130" s="2"/>
    </row>
    <row r="131" spans="1:7" ht="14.55" customHeight="1" x14ac:dyDescent="0.25">
      <c r="A131" s="4"/>
      <c r="B131" s="67"/>
      <c r="C131" s="67"/>
      <c r="D131" s="67"/>
      <c r="E131" s="67"/>
      <c r="F131" s="4"/>
    </row>
    <row r="132" spans="1:7" ht="14.4" thickBot="1" x14ac:dyDescent="0.3">
      <c r="B132" s="66" t="s">
        <v>54</v>
      </c>
      <c r="C132" s="66"/>
      <c r="D132" s="66"/>
      <c r="E132" s="66"/>
    </row>
    <row r="133" spans="1:7" ht="14.4" thickBot="1" x14ac:dyDescent="0.3">
      <c r="A133" s="5" t="s">
        <v>0</v>
      </c>
      <c r="B133" s="6" t="s">
        <v>1</v>
      </c>
      <c r="C133" s="6" t="s">
        <v>2</v>
      </c>
      <c r="D133" s="6" t="s">
        <v>46</v>
      </c>
      <c r="E133" s="6" t="s">
        <v>47</v>
      </c>
      <c r="F133" s="7" t="s">
        <v>3</v>
      </c>
    </row>
    <row r="134" spans="1:7" x14ac:dyDescent="0.25">
      <c r="A134" s="12"/>
      <c r="B134" s="16" t="s">
        <v>106</v>
      </c>
      <c r="C134" s="14"/>
      <c r="D134" s="13"/>
      <c r="E134" s="14"/>
      <c r="F134" s="31"/>
    </row>
    <row r="135" spans="1:7" x14ac:dyDescent="0.25">
      <c r="A135" s="12"/>
      <c r="B135" s="13" t="s">
        <v>107</v>
      </c>
      <c r="C135" s="14"/>
      <c r="D135" s="13"/>
      <c r="E135" s="14"/>
      <c r="F135" s="31"/>
    </row>
    <row r="136" spans="1:7" x14ac:dyDescent="0.25">
      <c r="A136" s="12"/>
      <c r="B136" s="13" t="s">
        <v>108</v>
      </c>
      <c r="C136" s="14"/>
      <c r="D136" s="13"/>
      <c r="E136" s="14"/>
      <c r="F136" s="31"/>
    </row>
    <row r="137" spans="1:7" x14ac:dyDescent="0.25">
      <c r="A137" s="12"/>
      <c r="B137" s="13" t="s">
        <v>38</v>
      </c>
      <c r="C137" s="14"/>
      <c r="D137" s="13"/>
      <c r="E137" s="14"/>
      <c r="F137" s="31"/>
    </row>
    <row r="138" spans="1:7" x14ac:dyDescent="0.25">
      <c r="A138" s="12">
        <v>5.0999999999999996</v>
      </c>
      <c r="B138" s="13" t="s">
        <v>109</v>
      </c>
      <c r="C138" s="14" t="s">
        <v>126</v>
      </c>
      <c r="D138" s="13">
        <f>(136*2*3.4)</f>
        <v>924.8</v>
      </c>
      <c r="E138" s="14"/>
      <c r="F138" s="31"/>
    </row>
    <row r="139" spans="1:7" x14ac:dyDescent="0.25">
      <c r="A139" s="12"/>
      <c r="B139" s="13"/>
      <c r="C139" s="14"/>
      <c r="D139" s="13"/>
      <c r="E139" s="14"/>
      <c r="F139" s="31"/>
    </row>
    <row r="140" spans="1:7" x14ac:dyDescent="0.25">
      <c r="A140" s="12"/>
      <c r="B140" s="13"/>
      <c r="C140" s="14"/>
      <c r="D140" s="13"/>
      <c r="E140" s="14"/>
      <c r="F140" s="31"/>
    </row>
    <row r="141" spans="1:7" x14ac:dyDescent="0.25">
      <c r="A141" s="12"/>
      <c r="B141" s="13"/>
      <c r="C141" s="14"/>
      <c r="D141" s="13"/>
      <c r="E141" s="14"/>
      <c r="F141" s="31"/>
    </row>
    <row r="142" spans="1:7" ht="14.4" thickBot="1" x14ac:dyDescent="0.3">
      <c r="A142" s="12"/>
      <c r="B142" s="13"/>
      <c r="C142" s="14"/>
      <c r="D142" s="13"/>
      <c r="E142" s="14"/>
      <c r="F142" s="31"/>
    </row>
    <row r="143" spans="1:7" ht="25.8" customHeight="1" thickBot="1" x14ac:dyDescent="0.3">
      <c r="A143" s="18"/>
      <c r="B143" s="19" t="s">
        <v>10</v>
      </c>
      <c r="C143" s="20"/>
      <c r="D143" s="6"/>
      <c r="E143" s="20"/>
      <c r="F143" s="7"/>
      <c r="G143" s="48"/>
    </row>
    <row r="144" spans="1:7" x14ac:dyDescent="0.25">
      <c r="A144" s="24"/>
      <c r="B144" s="14" t="s">
        <v>121</v>
      </c>
      <c r="C144" s="24"/>
      <c r="D144" s="24"/>
      <c r="E144" s="24"/>
      <c r="F144" s="24"/>
    </row>
    <row r="145" spans="1:6" ht="15.6" x14ac:dyDescent="0.3">
      <c r="A145" s="1"/>
      <c r="B145" s="2"/>
      <c r="C145" s="2"/>
      <c r="D145" s="2"/>
      <c r="E145" s="2"/>
      <c r="F145" s="2"/>
    </row>
    <row r="146" spans="1:6" ht="15.45" customHeight="1" x14ac:dyDescent="0.3">
      <c r="A146" s="1"/>
      <c r="B146" s="67" t="s">
        <v>59</v>
      </c>
      <c r="C146" s="67"/>
      <c r="D146" s="67"/>
      <c r="E146" s="67"/>
      <c r="F146" s="2"/>
    </row>
    <row r="147" spans="1:6" ht="14.55" customHeight="1" x14ac:dyDescent="0.25">
      <c r="A147" s="4"/>
      <c r="B147" s="67"/>
      <c r="C147" s="67"/>
      <c r="D147" s="67"/>
      <c r="E147" s="67"/>
      <c r="F147" s="4"/>
    </row>
    <row r="148" spans="1:6" ht="14.4" thickBot="1" x14ac:dyDescent="0.3">
      <c r="B148" s="66" t="s">
        <v>54</v>
      </c>
      <c r="C148" s="66"/>
      <c r="D148" s="66"/>
      <c r="E148" s="66"/>
    </row>
    <row r="149" spans="1:6" ht="26.4" customHeight="1" thickBot="1" x14ac:dyDescent="0.3">
      <c r="A149" s="5" t="s">
        <v>0</v>
      </c>
      <c r="B149" s="6" t="s">
        <v>1</v>
      </c>
      <c r="C149" s="6" t="s">
        <v>2</v>
      </c>
      <c r="D149" s="6" t="s">
        <v>46</v>
      </c>
      <c r="E149" s="6" t="s">
        <v>47</v>
      </c>
      <c r="F149" s="7" t="s">
        <v>3</v>
      </c>
    </row>
    <row r="150" spans="1:6" x14ac:dyDescent="0.25">
      <c r="A150" s="12"/>
      <c r="B150" s="16" t="s">
        <v>113</v>
      </c>
      <c r="C150" s="14"/>
      <c r="D150" s="13"/>
      <c r="E150" s="14"/>
      <c r="F150" s="31"/>
    </row>
    <row r="151" spans="1:6" x14ac:dyDescent="0.25">
      <c r="A151" s="12">
        <v>6.1</v>
      </c>
      <c r="B151" s="13" t="s">
        <v>110</v>
      </c>
      <c r="C151" s="14"/>
      <c r="D151" s="13"/>
      <c r="E151" s="14"/>
      <c r="F151" s="31"/>
    </row>
    <row r="152" spans="1:6" x14ac:dyDescent="0.25">
      <c r="A152" s="12"/>
      <c r="B152" s="13" t="s">
        <v>40</v>
      </c>
      <c r="C152" s="14"/>
      <c r="D152" s="13"/>
      <c r="E152" s="14"/>
      <c r="F152" s="31"/>
    </row>
    <row r="153" spans="1:6" x14ac:dyDescent="0.25">
      <c r="A153" s="12"/>
      <c r="B153" s="13" t="s">
        <v>39</v>
      </c>
      <c r="C153" s="14"/>
      <c r="D153" s="13"/>
      <c r="E153" s="14"/>
      <c r="F153" s="31"/>
    </row>
    <row r="154" spans="1:6" x14ac:dyDescent="0.25">
      <c r="A154" s="12"/>
      <c r="B154" s="13" t="s">
        <v>111</v>
      </c>
      <c r="C154" s="14" t="s">
        <v>105</v>
      </c>
      <c r="D154" s="13">
        <v>140</v>
      </c>
      <c r="E154" s="14"/>
      <c r="F154" s="31"/>
    </row>
    <row r="155" spans="1:6" x14ac:dyDescent="0.25">
      <c r="A155" s="12"/>
      <c r="B155" s="13"/>
      <c r="C155" s="14"/>
      <c r="D155" s="13"/>
      <c r="E155" s="14"/>
      <c r="F155" s="31"/>
    </row>
    <row r="156" spans="1:6" x14ac:dyDescent="0.25">
      <c r="A156" s="12">
        <v>6.2</v>
      </c>
      <c r="B156" s="13" t="s">
        <v>112</v>
      </c>
      <c r="C156" s="14"/>
      <c r="D156" s="13"/>
      <c r="E156" s="14"/>
      <c r="F156" s="31"/>
    </row>
    <row r="157" spans="1:6" x14ac:dyDescent="0.25">
      <c r="A157" s="12"/>
      <c r="B157" s="13" t="s">
        <v>41</v>
      </c>
      <c r="C157" s="14"/>
      <c r="D157" s="13"/>
      <c r="E157" s="14"/>
      <c r="F157" s="31"/>
    </row>
    <row r="158" spans="1:6" x14ac:dyDescent="0.25">
      <c r="A158" s="12"/>
      <c r="B158" s="13" t="s">
        <v>42</v>
      </c>
      <c r="C158" s="14" t="s">
        <v>33</v>
      </c>
      <c r="D158" s="13">
        <v>16</v>
      </c>
      <c r="E158" s="14"/>
      <c r="F158" s="31"/>
    </row>
    <row r="159" spans="1:6" x14ac:dyDescent="0.25">
      <c r="A159" s="12"/>
      <c r="B159" s="13"/>
      <c r="C159" s="14"/>
      <c r="D159" s="13"/>
      <c r="E159" s="14"/>
      <c r="F159" s="31"/>
    </row>
    <row r="160" spans="1:6" ht="14.4" thickBot="1" x14ac:dyDescent="0.3">
      <c r="A160" s="12"/>
      <c r="B160" s="13"/>
      <c r="C160" s="14"/>
      <c r="D160" s="13"/>
      <c r="E160" s="14"/>
      <c r="F160" s="31"/>
    </row>
    <row r="161" spans="1:6" ht="30" customHeight="1" thickBot="1" x14ac:dyDescent="0.3">
      <c r="A161" s="18"/>
      <c r="B161" s="19" t="s">
        <v>10</v>
      </c>
      <c r="C161" s="20"/>
      <c r="D161" s="6"/>
      <c r="E161" s="20"/>
      <c r="F161" s="7"/>
    </row>
    <row r="162" spans="1:6" x14ac:dyDescent="0.25">
      <c r="A162" s="24"/>
      <c r="B162" s="14" t="s">
        <v>120</v>
      </c>
      <c r="C162" s="24"/>
      <c r="D162" s="24"/>
      <c r="E162" s="24"/>
      <c r="F162" s="24"/>
    </row>
    <row r="163" spans="1:6" ht="15.6" x14ac:dyDescent="0.3">
      <c r="A163" s="1"/>
      <c r="B163" s="2"/>
      <c r="C163" s="2"/>
      <c r="D163" s="2"/>
      <c r="E163" s="2"/>
      <c r="F163" s="2"/>
    </row>
    <row r="164" spans="1:6" ht="15.45" customHeight="1" x14ac:dyDescent="0.3">
      <c r="A164" s="1"/>
      <c r="B164" s="67" t="s">
        <v>59</v>
      </c>
      <c r="C164" s="67"/>
      <c r="D164" s="67"/>
      <c r="E164" s="67"/>
      <c r="F164" s="2"/>
    </row>
    <row r="165" spans="1:6" ht="14.55" customHeight="1" x14ac:dyDescent="0.25">
      <c r="A165" s="4"/>
      <c r="B165" s="67"/>
      <c r="C165" s="67"/>
      <c r="D165" s="67"/>
      <c r="E165" s="67"/>
      <c r="F165" s="4"/>
    </row>
    <row r="166" spans="1:6" ht="14.4" thickBot="1" x14ac:dyDescent="0.3">
      <c r="B166" s="66" t="s">
        <v>54</v>
      </c>
      <c r="C166" s="66"/>
      <c r="D166" s="66"/>
      <c r="E166" s="66"/>
    </row>
    <row r="167" spans="1:6" ht="14.4" thickBot="1" x14ac:dyDescent="0.3">
      <c r="A167" s="5" t="s">
        <v>0</v>
      </c>
      <c r="B167" s="6" t="s">
        <v>1</v>
      </c>
      <c r="C167" s="6" t="s">
        <v>2</v>
      </c>
      <c r="D167" s="6" t="s">
        <v>46</v>
      </c>
      <c r="E167" s="6" t="s">
        <v>47</v>
      </c>
      <c r="F167" s="7" t="s">
        <v>3</v>
      </c>
    </row>
    <row r="168" spans="1:6" x14ac:dyDescent="0.25">
      <c r="A168" s="12"/>
      <c r="B168" s="16" t="s">
        <v>114</v>
      </c>
      <c r="C168" s="14"/>
      <c r="D168" s="13"/>
      <c r="E168" s="14"/>
      <c r="F168" s="31"/>
    </row>
    <row r="169" spans="1:6" x14ac:dyDescent="0.25">
      <c r="A169" s="12">
        <v>7.1</v>
      </c>
      <c r="B169" s="13" t="s">
        <v>115</v>
      </c>
      <c r="C169" s="14"/>
      <c r="D169" s="13"/>
      <c r="E169" s="14"/>
      <c r="F169" s="31"/>
    </row>
    <row r="170" spans="1:6" x14ac:dyDescent="0.25">
      <c r="A170" s="12"/>
      <c r="B170" s="13" t="s">
        <v>22</v>
      </c>
      <c r="C170" s="14"/>
      <c r="D170" s="13"/>
      <c r="E170" s="14"/>
      <c r="F170" s="31"/>
    </row>
    <row r="171" spans="1:6" x14ac:dyDescent="0.25">
      <c r="A171" s="12"/>
      <c r="B171" s="13" t="s">
        <v>116</v>
      </c>
      <c r="C171" s="14" t="s">
        <v>126</v>
      </c>
      <c r="D171" s="13">
        <f>D138</f>
        <v>924.8</v>
      </c>
      <c r="E171" s="14"/>
      <c r="F171" s="31"/>
    </row>
    <row r="172" spans="1:6" x14ac:dyDescent="0.25">
      <c r="A172" s="12"/>
      <c r="B172" s="13"/>
      <c r="C172" s="14"/>
      <c r="D172" s="13"/>
      <c r="E172" s="14"/>
      <c r="F172" s="31"/>
    </row>
    <row r="173" spans="1:6" x14ac:dyDescent="0.25">
      <c r="A173" s="12"/>
      <c r="B173" s="13"/>
      <c r="C173" s="14"/>
      <c r="D173" s="13"/>
      <c r="E173" s="14"/>
      <c r="F173" s="31"/>
    </row>
    <row r="174" spans="1:6" x14ac:dyDescent="0.25">
      <c r="A174" s="12">
        <v>7.2</v>
      </c>
      <c r="B174" s="13" t="s">
        <v>34</v>
      </c>
      <c r="C174" s="14"/>
      <c r="D174" s="13"/>
      <c r="E174" s="14"/>
      <c r="F174" s="31"/>
    </row>
    <row r="175" spans="1:6" x14ac:dyDescent="0.25">
      <c r="A175" s="12"/>
      <c r="B175" s="13" t="s">
        <v>117</v>
      </c>
      <c r="C175" s="14" t="s">
        <v>126</v>
      </c>
      <c r="D175" s="13">
        <f>10.6+19.9</f>
        <v>30.5</v>
      </c>
      <c r="E175" s="14"/>
      <c r="F175" s="31"/>
    </row>
    <row r="176" spans="1:6" x14ac:dyDescent="0.25">
      <c r="A176" s="12"/>
      <c r="B176" s="13"/>
      <c r="C176" s="14"/>
      <c r="D176" s="13"/>
      <c r="E176" s="14"/>
      <c r="F176" s="31"/>
    </row>
    <row r="177" spans="1:8" x14ac:dyDescent="0.25">
      <c r="A177" s="12"/>
      <c r="B177" s="13"/>
      <c r="C177" s="14"/>
      <c r="D177" s="13"/>
      <c r="E177" s="14"/>
      <c r="F177" s="31"/>
    </row>
    <row r="178" spans="1:8" ht="14.4" thickBot="1" x14ac:dyDescent="0.3">
      <c r="A178" s="12"/>
      <c r="B178" s="13"/>
      <c r="C178" s="14"/>
      <c r="D178" s="13"/>
      <c r="E178" s="14"/>
      <c r="F178" s="31"/>
    </row>
    <row r="179" spans="1:8" ht="24.6" customHeight="1" thickBot="1" x14ac:dyDescent="0.3">
      <c r="A179" s="18"/>
      <c r="B179" s="19" t="s">
        <v>10</v>
      </c>
      <c r="C179" s="20"/>
      <c r="D179" s="6"/>
      <c r="E179" s="20"/>
      <c r="F179" s="49"/>
    </row>
    <row r="180" spans="1:8" x14ac:dyDescent="0.25">
      <c r="A180" s="24"/>
      <c r="B180" s="14" t="s">
        <v>119</v>
      </c>
      <c r="C180" s="24"/>
      <c r="D180" s="24"/>
      <c r="E180" s="24"/>
      <c r="F180" s="47"/>
    </row>
    <row r="181" spans="1:8" x14ac:dyDescent="0.25">
      <c r="A181" s="24"/>
      <c r="B181" s="14"/>
      <c r="C181" s="24"/>
      <c r="D181" s="24"/>
      <c r="E181" s="24"/>
      <c r="F181" s="47"/>
    </row>
    <row r="182" spans="1:8" ht="15.45" customHeight="1" x14ac:dyDescent="0.3">
      <c r="A182" s="1"/>
      <c r="B182" s="67" t="s">
        <v>59</v>
      </c>
      <c r="C182" s="67"/>
      <c r="D182" s="67"/>
      <c r="E182" s="67"/>
      <c r="F182" s="2"/>
    </row>
    <row r="183" spans="1:8" ht="15.45" customHeight="1" x14ac:dyDescent="0.25">
      <c r="A183" s="4"/>
      <c r="B183" s="67"/>
      <c r="C183" s="67"/>
      <c r="D183" s="67"/>
      <c r="E183" s="67"/>
      <c r="F183" s="2"/>
    </row>
    <row r="184" spans="1:8" ht="14.4" thickBot="1" x14ac:dyDescent="0.3">
      <c r="B184" s="66" t="s">
        <v>54</v>
      </c>
      <c r="C184" s="66"/>
      <c r="D184" s="66"/>
      <c r="E184" s="66"/>
    </row>
    <row r="185" spans="1:8" ht="14.4" thickBot="1" x14ac:dyDescent="0.3">
      <c r="A185" s="18" t="s">
        <v>0</v>
      </c>
      <c r="B185" s="6" t="s">
        <v>1</v>
      </c>
      <c r="C185" s="20"/>
      <c r="D185" s="20"/>
      <c r="E185" s="6" t="s">
        <v>130</v>
      </c>
      <c r="F185" s="50" t="s">
        <v>3</v>
      </c>
    </row>
    <row r="186" spans="1:8" x14ac:dyDescent="0.25">
      <c r="A186" s="51"/>
      <c r="B186" s="52" t="s">
        <v>23</v>
      </c>
      <c r="C186" s="53"/>
      <c r="D186" s="53"/>
      <c r="E186" s="54"/>
      <c r="F186" s="55"/>
    </row>
    <row r="187" spans="1:8" x14ac:dyDescent="0.25">
      <c r="A187" s="12"/>
      <c r="B187" s="13"/>
      <c r="C187" s="14"/>
      <c r="D187" s="14"/>
      <c r="E187" s="13"/>
      <c r="F187" s="15"/>
    </row>
    <row r="188" spans="1:8" x14ac:dyDescent="0.25">
      <c r="A188" s="12">
        <v>1</v>
      </c>
      <c r="B188" s="13" t="s">
        <v>24</v>
      </c>
      <c r="C188" s="14"/>
      <c r="D188" s="14"/>
      <c r="E188" s="56"/>
      <c r="F188" s="57"/>
      <c r="H188" s="58"/>
    </row>
    <row r="189" spans="1:8" x14ac:dyDescent="0.25">
      <c r="A189" s="12"/>
      <c r="B189" s="13"/>
      <c r="C189" s="14"/>
      <c r="D189" s="14"/>
      <c r="E189" s="13"/>
      <c r="F189" s="15"/>
    </row>
    <row r="190" spans="1:8" x14ac:dyDescent="0.25">
      <c r="A190" s="12">
        <v>2</v>
      </c>
      <c r="B190" s="13" t="s">
        <v>25</v>
      </c>
      <c r="C190" s="14"/>
      <c r="D190" s="14"/>
      <c r="E190" s="56"/>
      <c r="F190" s="57"/>
      <c r="H190" s="58"/>
    </row>
    <row r="191" spans="1:8" x14ac:dyDescent="0.25">
      <c r="A191" s="12"/>
      <c r="B191" s="13"/>
      <c r="C191" s="14"/>
      <c r="D191" s="14"/>
      <c r="E191" s="13"/>
      <c r="F191" s="15"/>
    </row>
    <row r="192" spans="1:8" x14ac:dyDescent="0.25">
      <c r="A192" s="12">
        <v>3</v>
      </c>
      <c r="B192" s="13" t="s">
        <v>26</v>
      </c>
      <c r="C192" s="14"/>
      <c r="D192" s="14"/>
      <c r="E192" s="56"/>
      <c r="F192" s="57"/>
      <c r="H192" s="58"/>
    </row>
    <row r="193" spans="1:8" x14ac:dyDescent="0.25">
      <c r="A193" s="12"/>
      <c r="B193" s="13"/>
      <c r="C193" s="14"/>
      <c r="D193" s="14"/>
      <c r="E193" s="13"/>
      <c r="F193" s="15"/>
    </row>
    <row r="194" spans="1:8" x14ac:dyDescent="0.25">
      <c r="A194" s="12">
        <v>4</v>
      </c>
      <c r="B194" s="13" t="s">
        <v>123</v>
      </c>
      <c r="C194" s="14"/>
      <c r="D194" s="14"/>
      <c r="E194" s="56"/>
      <c r="F194" s="59"/>
    </row>
    <row r="195" spans="1:8" x14ac:dyDescent="0.25">
      <c r="A195" s="12"/>
      <c r="B195" s="13"/>
      <c r="C195" s="14"/>
      <c r="D195" s="14"/>
      <c r="E195" s="13"/>
      <c r="F195" s="15"/>
    </row>
    <row r="196" spans="1:8" x14ac:dyDescent="0.25">
      <c r="A196" s="12">
        <v>5</v>
      </c>
      <c r="B196" s="13" t="s">
        <v>27</v>
      </c>
      <c r="C196" s="14"/>
      <c r="D196" s="14"/>
      <c r="E196" s="56"/>
      <c r="F196" s="60"/>
    </row>
    <row r="197" spans="1:8" x14ac:dyDescent="0.25">
      <c r="A197" s="12"/>
      <c r="B197" s="13"/>
      <c r="C197" s="14"/>
      <c r="D197" s="14"/>
      <c r="E197" s="13"/>
      <c r="F197" s="15"/>
    </row>
    <row r="198" spans="1:8" x14ac:dyDescent="0.25">
      <c r="A198" s="12">
        <v>6</v>
      </c>
      <c r="B198" s="13" t="s">
        <v>125</v>
      </c>
      <c r="C198" s="14"/>
      <c r="D198" s="14"/>
      <c r="E198" s="61"/>
      <c r="F198" s="59"/>
    </row>
    <row r="199" spans="1:8" x14ac:dyDescent="0.25">
      <c r="A199" s="12"/>
      <c r="B199" s="13"/>
      <c r="C199" s="14"/>
      <c r="D199" s="14"/>
      <c r="E199" s="13"/>
      <c r="F199" s="15"/>
    </row>
    <row r="200" spans="1:8" x14ac:dyDescent="0.25">
      <c r="A200" s="12">
        <v>7</v>
      </c>
      <c r="B200" s="13" t="s">
        <v>124</v>
      </c>
      <c r="C200" s="14"/>
      <c r="D200" s="14"/>
      <c r="E200" s="61"/>
      <c r="F200" s="59"/>
    </row>
    <row r="201" spans="1:8" x14ac:dyDescent="0.25">
      <c r="A201" s="12"/>
      <c r="B201" s="13"/>
      <c r="C201" s="14"/>
      <c r="D201" s="14"/>
      <c r="E201" s="13"/>
      <c r="F201" s="15"/>
    </row>
    <row r="202" spans="1:8" x14ac:dyDescent="0.25">
      <c r="A202" s="12"/>
      <c r="B202" s="13"/>
      <c r="C202" s="14"/>
      <c r="D202" s="14"/>
      <c r="E202" s="13"/>
      <c r="F202" s="57"/>
    </row>
    <row r="203" spans="1:8" x14ac:dyDescent="0.25">
      <c r="A203" s="12"/>
      <c r="B203" s="30" t="s">
        <v>28</v>
      </c>
      <c r="C203" s="24"/>
      <c r="D203" s="24"/>
      <c r="E203" s="30"/>
      <c r="F203" s="25"/>
      <c r="H203" s="58"/>
    </row>
    <row r="204" spans="1:8" x14ac:dyDescent="0.25">
      <c r="A204" s="12"/>
      <c r="B204" s="13"/>
      <c r="C204" s="14"/>
      <c r="D204" s="14"/>
      <c r="E204" s="13"/>
      <c r="F204" s="15"/>
    </row>
    <row r="205" spans="1:8" x14ac:dyDescent="0.25">
      <c r="A205" s="12"/>
      <c r="B205" s="13"/>
      <c r="C205" s="14"/>
      <c r="D205" s="14"/>
      <c r="E205" s="13"/>
      <c r="F205" s="15"/>
    </row>
    <row r="206" spans="1:8" ht="14.4" thickBot="1" x14ac:dyDescent="0.3">
      <c r="A206" s="62"/>
      <c r="B206" s="34"/>
      <c r="C206" s="35"/>
      <c r="D206" s="35"/>
      <c r="E206" s="34"/>
      <c r="F206" s="63"/>
    </row>
    <row r="207" spans="1:8" ht="29.4" customHeight="1" thickBot="1" x14ac:dyDescent="0.35">
      <c r="A207" s="68" t="s">
        <v>131</v>
      </c>
      <c r="B207" s="69"/>
      <c r="C207" s="69"/>
      <c r="D207" s="69"/>
      <c r="E207" s="70"/>
      <c r="F207" s="64"/>
    </row>
    <row r="208" spans="1:8" x14ac:dyDescent="0.25">
      <c r="B208" s="3" t="s">
        <v>118</v>
      </c>
    </row>
    <row r="258" spans="2:2" x14ac:dyDescent="0.25">
      <c r="B258" s="65"/>
    </row>
  </sheetData>
  <mergeCells count="18">
    <mergeCell ref="B1:E2"/>
    <mergeCell ref="B33:E34"/>
    <mergeCell ref="B35:E35"/>
    <mergeCell ref="B64:E65"/>
    <mergeCell ref="B4:E4"/>
    <mergeCell ref="B166:E166"/>
    <mergeCell ref="B182:E183"/>
    <mergeCell ref="A207:E207"/>
    <mergeCell ref="A3:F3"/>
    <mergeCell ref="B66:E66"/>
    <mergeCell ref="B184:E184"/>
    <mergeCell ref="B106:E107"/>
    <mergeCell ref="B108:E108"/>
    <mergeCell ref="B130:E131"/>
    <mergeCell ref="B132:E132"/>
    <mergeCell ref="B146:E147"/>
    <mergeCell ref="B148:E148"/>
    <mergeCell ref="B164:E165"/>
  </mergeCell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COSTED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Dominic Dot</cp:lastModifiedBy>
  <cp:lastPrinted>2019-11-18T12:49:18Z</cp:lastPrinted>
  <dcterms:created xsi:type="dcterms:W3CDTF">2018-06-14T15:04:19Z</dcterms:created>
  <dcterms:modified xsi:type="dcterms:W3CDTF">2024-09-30T13:57:00Z</dcterms:modified>
</cp:coreProperties>
</file>