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er\Desktop\ACTED\32EFU KFW\6.0 Logistics\9.0 Subcontractor Packages - Infrastructure\Appendices\Appendix 04 - BoQs FOR INFO ONLY\"/>
    </mc:Choice>
  </mc:AlternateContent>
  <xr:revisionPtr revIDLastSave="0" documentId="13_ncr:1_{8BCEEE33-8886-458F-86EB-C3FF1D7664ED}" xr6:coauthVersionLast="36" xr6:coauthVersionMax="36" xr10:uidLastSave="{00000000-0000-0000-0000-000000000000}"/>
  <bookViews>
    <workbookView xWindow="0" yWindow="0" windowWidth="23040" windowHeight="9684" xr2:uid="{C88F424E-E2BB-45B5-B28A-BCB03E91A633}"/>
  </bookViews>
  <sheets>
    <sheet name="BOQ" sheetId="1" r:id="rId1"/>
  </sheets>
  <definedNames>
    <definedName name="_xlnm.Print_Area" localSheetId="0">BOQ!$A$1:$F$133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64" i="1" l="1"/>
  <c r="D63" i="1"/>
  <c r="D58" i="1"/>
  <c r="D53" i="1"/>
  <c r="D92" i="1"/>
  <c r="D97" i="1"/>
  <c r="D54" i="1"/>
  <c r="D75" i="1"/>
  <c r="D74" i="1"/>
  <c r="D65" i="1"/>
  <c r="D52" i="1"/>
  <c r="D51" i="1"/>
  <c r="D18" i="1"/>
  <c r="D39" i="1"/>
  <c r="D29" i="1"/>
  <c r="D30" i="1"/>
</calcChain>
</file>

<file path=xl/sharedStrings.xml><?xml version="1.0" encoding="utf-8"?>
<sst xmlns="http://schemas.openxmlformats.org/spreadsheetml/2006/main" count="214" uniqueCount="124">
  <si>
    <t>ITEM</t>
  </si>
  <si>
    <t>DESCRIPTION OF WORK.</t>
  </si>
  <si>
    <t>UNIT</t>
  </si>
  <si>
    <t>QTY</t>
  </si>
  <si>
    <t>RATE IN USD</t>
  </si>
  <si>
    <t>AMOUNT IN USD</t>
  </si>
  <si>
    <t>A- SUB STRUCTURE.</t>
  </si>
  <si>
    <t>1- Excavation and Earth Work.</t>
  </si>
  <si>
    <t xml:space="preserve">                                           Total carried to summary ……</t>
  </si>
  <si>
    <t>2- Concrete Work.</t>
  </si>
  <si>
    <t>5cm thick lean concrete in C-7 150kg of cement/m3</t>
  </si>
  <si>
    <t>a - Under footing foundation pads.</t>
  </si>
  <si>
    <t>b - Under Masonry wall arround the building.</t>
  </si>
  <si>
    <t>a - In foundation footing pads.</t>
  </si>
  <si>
    <t>c - In grade beam.</t>
  </si>
  <si>
    <t>a - Dia.8mm deformed bar</t>
  </si>
  <si>
    <t>Kg</t>
  </si>
  <si>
    <t>b - Dia 12mm deformed bar</t>
  </si>
  <si>
    <t>3- Masonry Work.</t>
  </si>
  <si>
    <t>B- SUPER STRUCTURE,</t>
  </si>
  <si>
    <t>1. Concrete Work.</t>
  </si>
  <si>
    <t xml:space="preserve">a - In elevation column </t>
  </si>
  <si>
    <t>a - Dia.  8mm deformed bar</t>
  </si>
  <si>
    <t>3 - Roof work and steel structure Truss</t>
  </si>
  <si>
    <t>LM</t>
  </si>
  <si>
    <t>No.</t>
  </si>
  <si>
    <t>a - To internal wall surface</t>
  </si>
  <si>
    <r>
      <t>M</t>
    </r>
    <r>
      <rPr>
        <vertAlign val="superscript"/>
        <sz val="11"/>
        <color indexed="8"/>
        <rFont val="Arial"/>
        <family val="2"/>
      </rPr>
      <t>2</t>
    </r>
  </si>
  <si>
    <r>
      <t>M</t>
    </r>
    <r>
      <rPr>
        <vertAlign val="superscript"/>
        <sz val="11"/>
        <color indexed="8"/>
        <rFont val="Arial"/>
        <family val="2"/>
      </rPr>
      <t>3</t>
    </r>
  </si>
  <si>
    <r>
      <t xml:space="preserve">Backfill around </t>
    </r>
    <r>
      <rPr>
        <sz val="11"/>
        <rFont val="Arial"/>
        <family val="2"/>
      </rPr>
      <t>footing</t>
    </r>
    <r>
      <rPr>
        <sz val="11"/>
        <color indexed="8"/>
        <rFont val="Arial"/>
        <family val="2"/>
      </rPr>
      <t xml:space="preserve"> &amp; strip masonry  foundation wall  with excavated soil and ram in layers not exceeding 20cm thick</t>
    </r>
  </si>
  <si>
    <t>Cart away surplus excavated material to a  distance not exceeding 5km from site</t>
  </si>
  <si>
    <r>
      <t xml:space="preserve">Reinforcement steel bars according to </t>
    </r>
    <r>
      <rPr>
        <b/>
        <sz val="11"/>
        <color indexed="8"/>
        <rFont val="Arial"/>
        <family val="2"/>
      </rPr>
      <t>ST</t>
    </r>
    <r>
      <rPr>
        <sz val="11"/>
        <color indexed="8"/>
        <rFont val="Arial"/>
        <family val="2"/>
      </rPr>
      <t>. detail drawing (price includes cutting, bending, placing in position and tying wires).</t>
    </r>
  </si>
  <si>
    <t>Clear off-site to remove top soil to an average depth of 20 cm thick as if clearing of all compound size (79.57*59.80)m.</t>
  </si>
  <si>
    <t>d - In 15cm thick ground slab.</t>
  </si>
  <si>
    <t>Provide, cut &amp; fix in position sawn wooden or equivalent form work to.</t>
  </si>
  <si>
    <t>Provide, cut and fix in position sawn  wooden or equivalent form work to :</t>
  </si>
  <si>
    <r>
      <t xml:space="preserve">Reinforcement steel bars according to </t>
    </r>
    <r>
      <rPr>
        <b/>
        <sz val="11"/>
        <color indexed="8"/>
        <rFont val="Arial"/>
        <family val="2"/>
      </rPr>
      <t>ST</t>
    </r>
    <r>
      <rPr>
        <sz val="11"/>
        <color indexed="8"/>
        <rFont val="Arial"/>
        <family val="2"/>
      </rPr>
      <t xml:space="preserve">. detail drawing as described before   </t>
    </r>
  </si>
  <si>
    <t>2 - Brick Work.</t>
  </si>
  <si>
    <t>Pre-painted 28 gauge corrugated roof cover fixed to RHS purlin with Dia.6.3mmx 200mm long J bolt with water tight washers.</t>
  </si>
  <si>
    <t>4 - Metal work.</t>
  </si>
  <si>
    <r>
      <t xml:space="preserve">Supplying &amp; fixing of 110 dia PVC  rain water </t>
    </r>
    <r>
      <rPr>
        <b/>
        <sz val="11"/>
        <rFont val="Arial"/>
        <family val="2"/>
      </rPr>
      <t>down pipes</t>
    </r>
    <r>
      <rPr>
        <sz val="11"/>
        <rFont val="Arial"/>
        <family val="2"/>
      </rPr>
      <t xml:space="preserve"> with metal straps to concrete block work at 1000mm centres vertically</t>
    </r>
  </si>
  <si>
    <t>Apply full -application of approved type plastic /oil paint by brush or spraying machine, price includes all necessary mixing chemicals, brushes, surface cleaning and polishing materials.</t>
  </si>
  <si>
    <r>
      <t>M</t>
    </r>
    <r>
      <rPr>
        <vertAlign val="superscript"/>
        <sz val="11"/>
        <color indexed="8"/>
        <rFont val="Arial"/>
        <family val="2"/>
      </rPr>
      <t>3</t>
    </r>
    <r>
      <rPr>
        <sz val="11"/>
        <color theme="1"/>
        <rFont val="Calibri"/>
        <family val="2"/>
        <scheme val="minor"/>
      </rPr>
      <t/>
    </r>
  </si>
  <si>
    <t>Dia 610 mm 1.1 Kwh, 5000CFM capacity axial exuast fan</t>
  </si>
  <si>
    <r>
      <t xml:space="preserve">Supplying &amp; fixing of  </t>
    </r>
    <r>
      <rPr>
        <b/>
        <sz val="11"/>
        <color indexed="8"/>
        <rFont val="Arial"/>
        <family val="2"/>
      </rPr>
      <t>RHS purlins</t>
    </r>
    <r>
      <rPr>
        <sz val="11"/>
        <color indexed="8"/>
        <rFont val="Arial"/>
        <family val="2"/>
      </rPr>
      <t xml:space="preserve">, 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</si>
  <si>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Supply and fix in position prepainted approved type good quality flush metal doors and windows  according to AR.and D&amp; W schedules, price includes all necessary iron monegeries, handles and yale type keys</t>
  </si>
  <si>
    <t>Ditto under hardcore with murram soil brought from out side to a thickness of  50cm</t>
  </si>
  <si>
    <t>40cm thick solid block foundation wall. [SCB] bedded on cement sand  mortar (1:4) below FGL Average Depth = 60cm</t>
  </si>
  <si>
    <t>Strip trench excavation to a depth 40cm for stone masonry foundation wall arround the building boundary.</t>
  </si>
  <si>
    <t>b - In door and window lintel &amp; canopies</t>
  </si>
  <si>
    <t>c - In level 1 ring  beams</t>
  </si>
  <si>
    <t>d - In level 2 tie beams</t>
  </si>
  <si>
    <t>d - In level-2 top tie beam</t>
  </si>
  <si>
    <t>c - In level-1 ring beam</t>
  </si>
  <si>
    <r>
      <t>12.5cm thick</t>
    </r>
    <r>
      <rPr>
        <b/>
        <sz val="11"/>
        <color indexed="8"/>
        <rFont val="Arial"/>
        <family val="2"/>
      </rPr>
      <t xml:space="preserve"> </t>
    </r>
    <r>
      <rPr>
        <sz val="11"/>
        <color indexed="8"/>
        <rFont val="Arial"/>
        <family val="2"/>
      </rPr>
      <t>Brick wall bedded on cement sand mortar mix(1:3) both faces left for plastering.</t>
    </r>
  </si>
  <si>
    <t>c - Dia 20mm deformed bar</t>
  </si>
  <si>
    <t>Ditto to roof ridge with development length of 900mm including for ridge vents.</t>
  </si>
  <si>
    <t>Supply and mount 60*40*3mm RHS steel top and bottom truss members  according to drawing. Price includes elongation plates gusset plates, welding, two coats of antirust paint.</t>
  </si>
  <si>
    <t>Supply and mount 40*40*3mm RHS steel vertical and diagonal truss members  according to drawing. Price includes elongation plates gusset plates, welding, two coats of antirust paint.</t>
  </si>
  <si>
    <r>
      <t>Supplying &amp; fixing of PVC square/round</t>
    </r>
    <r>
      <rPr>
        <b/>
        <sz val="11"/>
        <rFont val="Arial"/>
        <family val="2"/>
      </rPr>
      <t xml:space="preserve"> eave gutters </t>
    </r>
    <r>
      <rPr>
        <sz val="11"/>
        <rFont val="Arial"/>
        <family val="2"/>
      </rPr>
      <t>of cross section 150mm x 1500mm or as specified, including all necessary accessories.</t>
    </r>
  </si>
  <si>
    <t xml:space="preserve">Rain water harvesting 2000L plan water tanker </t>
  </si>
  <si>
    <t>a - D1 (sliding door)size 3.05m x 2.8m</t>
  </si>
  <si>
    <t>b - D2 size 0.9m x 2.1m</t>
  </si>
  <si>
    <t>c - D3 size 0.7m x 2.1m</t>
  </si>
  <si>
    <t>d - D4 size 0.9m x 2.1m(CGI glazed doors)</t>
  </si>
  <si>
    <t>e- W2 size 1mx1m</t>
  </si>
  <si>
    <t>f- W1 size 2mx1m</t>
  </si>
  <si>
    <t xml:space="preserve">e - Rain water harvesting Water tanker base </t>
  </si>
  <si>
    <t>b - To external wall surface with parapet wall included</t>
  </si>
  <si>
    <t>b - In door and window lintel and canopies</t>
  </si>
  <si>
    <t>e- In watertanker base</t>
  </si>
  <si>
    <t>Cement screed floor finish</t>
  </si>
  <si>
    <t>5 - Finishing works.</t>
  </si>
  <si>
    <t>6- Painting.</t>
  </si>
  <si>
    <t xml:space="preserve">GRAND TOTAL </t>
  </si>
  <si>
    <t>FENCE</t>
  </si>
  <si>
    <t xml:space="preserve">Excavation for foundation pad to a minmum depth of 60cm from stripped level . </t>
  </si>
  <si>
    <t>2 - Metal work.</t>
  </si>
  <si>
    <t>Supply and fix in position prepainted approved type good quality flush metal panel  doors  according to AR.and D&amp; W schedules, price includes all necessary iron monegeries, handles and yale type keys</t>
  </si>
  <si>
    <t>a - D01 size 430 x 250cm</t>
  </si>
  <si>
    <t xml:space="preserve">                                                             Total Summary</t>
  </si>
  <si>
    <t>ACCESS ROAD</t>
  </si>
  <si>
    <t>A- SUB STRUCTURE</t>
  </si>
  <si>
    <t>Scarification and recompaction to depth of 40cm</t>
  </si>
  <si>
    <t>20cm thick maram well rolled and consolidated with the ground</t>
  </si>
  <si>
    <t>total summary</t>
  </si>
  <si>
    <t>a - In foundation of CHS posts</t>
  </si>
  <si>
    <t>1. Metal post Work.</t>
  </si>
  <si>
    <t>Provide and fix 50mm Dia CHS post to the fence chain</t>
  </si>
  <si>
    <t>a - Dia.  50mm dia CHS</t>
  </si>
  <si>
    <t>pcs</t>
  </si>
  <si>
    <t>b- Gage 14 wire mesh for fence</t>
  </si>
  <si>
    <t>MARIDI FOOD PROCESSING UNIT</t>
  </si>
  <si>
    <t>Clear off-site to remove top soil to an average depth of 20 cm thick as if clearing of all compound size (5*6)m.</t>
  </si>
  <si>
    <t>30cm thick selected material well rolled and consolidated with the ground</t>
  </si>
  <si>
    <t xml:space="preserve">         Sanitary Installation work     2.5%  ...……..…….……………………..……</t>
  </si>
  <si>
    <t xml:space="preserve">           Electrical Installation work   2.5%      …….…...………………………..……</t>
  </si>
  <si>
    <t>A. PRELIMINARY WORKS</t>
  </si>
  <si>
    <t>A.1</t>
  </si>
  <si>
    <r>
      <t xml:space="preserve">The contractor shall </t>
    </r>
    <r>
      <rPr>
        <b/>
        <sz val="10"/>
        <rFont val="Arial"/>
        <family val="2"/>
      </rPr>
      <t>provide and maintain temporary sheds for the storage of materials, tools, and tackle and the use of all persons employed on the Site</t>
    </r>
    <r>
      <rPr>
        <sz val="10"/>
        <rFont val="Arial"/>
        <family val="2"/>
      </rPr>
      <t>.  Those used for the storage of cement and other perishable materials and the like are to be weatherproofed at all times</t>
    </r>
  </si>
  <si>
    <t>Item</t>
  </si>
  <si>
    <t>A.2</t>
  </si>
  <si>
    <r>
      <t>Provide, maintain and keep in a clean condition adequate temporary sanitary accommodation and facilities</t>
    </r>
    <r>
      <rPr>
        <sz val="10"/>
        <rFont val="Arial"/>
        <family val="2"/>
      </rPr>
      <t xml:space="preserve"> in accordance with local regulations for all persons employed on the Works.</t>
    </r>
  </si>
  <si>
    <t>A.3</t>
  </si>
  <si>
    <r>
      <t xml:space="preserve">Allow for </t>
    </r>
    <r>
      <rPr>
        <b/>
        <sz val="10"/>
        <rFont val="Arial"/>
        <family val="2"/>
      </rPr>
      <t>supplying temporary electricity</t>
    </r>
    <r>
      <rPr>
        <sz val="10"/>
        <rFont val="Arial"/>
        <family val="2"/>
      </rPr>
      <t xml:space="preserve">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</si>
  <si>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t>A.4</t>
  </si>
  <si>
    <r>
      <t xml:space="preserve">Allow for </t>
    </r>
    <r>
      <rPr>
        <b/>
        <sz val="10"/>
        <rFont val="Arial"/>
        <family val="2"/>
      </rPr>
      <t xml:space="preserve">provision of water </t>
    </r>
    <r>
      <rPr>
        <sz val="10"/>
        <rFont val="Arial"/>
        <family val="2"/>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</si>
  <si>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t>A.5</t>
  </si>
  <si>
    <r>
      <t xml:space="preserve">Allow for providing and maintenance of </t>
    </r>
    <r>
      <rPr>
        <b/>
        <sz val="10"/>
        <rFont val="Arial"/>
        <family val="2"/>
      </rPr>
      <t>name board</t>
    </r>
    <r>
      <rPr>
        <sz val="10"/>
        <rFont val="Arial"/>
        <family val="2"/>
      </rPr>
      <t xml:space="preserve"> and advertising board to the specifications and as directed by the Engineer.</t>
    </r>
  </si>
  <si>
    <t>A.6</t>
  </si>
  <si>
    <r>
      <t xml:space="preserve">Allow for </t>
    </r>
    <r>
      <rPr>
        <b/>
        <sz val="10"/>
        <rFont val="Arial"/>
        <family val="2"/>
      </rPr>
      <t>mobilization</t>
    </r>
    <r>
      <rPr>
        <sz val="10"/>
        <rFont val="Arial"/>
        <family val="2"/>
      </rPr>
      <t xml:space="preserve"> i.e  plant, machinery, other equipments including his work force etc  to the site</t>
    </r>
  </si>
  <si>
    <t>Contractor's All Risk Insurance(CAR)</t>
  </si>
  <si>
    <t>A.7</t>
  </si>
  <si>
    <t>The All Risks insurance cover for the construction works, the construction plant, and for third party insurance.</t>
  </si>
  <si>
    <t xml:space="preserve">Excavation for foundation pad to a minmum depth of 120cm from stripped level (Depth of at least 1.2m). </t>
  </si>
  <si>
    <t>Mass concrete in C-15 300kg of cement/m3</t>
  </si>
  <si>
    <t>a- Mass concrete ramp and stair</t>
  </si>
  <si>
    <t>b- Mass concrete apron</t>
  </si>
  <si>
    <t>Reinforced concrete in C-20 318kg of cement /m3 filled and vibrated around steel bars (steel &amp; F/W measured separately).</t>
  </si>
  <si>
    <t xml:space="preserve">b - In foundation column </t>
  </si>
  <si>
    <t>Reinforced concrete as described before, in C-20,318 kg of cement /m3 filled &amp; vibrated around rod steel bars according to ST. design. ( Steel &amp; F/W measured separately )</t>
  </si>
  <si>
    <r>
      <t>23cm thick</t>
    </r>
    <r>
      <rPr>
        <b/>
        <sz val="11"/>
        <color indexed="8"/>
        <rFont val="Arial"/>
        <family val="2"/>
      </rPr>
      <t xml:space="preserve"> </t>
    </r>
    <r>
      <rPr>
        <sz val="11"/>
        <color indexed="8"/>
        <rFont val="Arial"/>
        <family val="2"/>
      </rPr>
      <t>Brick wall bedded on cement sand mortar mix(1:3) both faces left for plastering.</t>
    </r>
  </si>
  <si>
    <t>Supply and lay One layer 1000 gauge polythene sheet damp proof material : Under bed: 300mm laps</t>
  </si>
  <si>
    <t>Supplying and laying BRC mesh A142 to BS4483 in ground floor slab (Note that the rate shall include 200 mm overlaps &amp; wastage).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</si>
</sst>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 &quot;* #,##0.00&quot; &quot;;&quot; &quot;* \(#,##0.00\);&quot; &quot;* &quot;-&quot;??&quot; &quot;"/>
  </numFmts>
  <fonts count="24"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sz val="11"/>
      <name val="Arial"/>
      <family val="2"/>
    </font>
    <font>
      <sz val="12"/>
      <name val="Book Antiqua"/>
      <family val="1"/>
    </font>
    <font>
      <sz val="8"/>
      <name val="Calibri"/>
      <family val="2"/>
      <scheme val="minor"/>
    </font>
    <font>
      <sz val="11"/>
      <color rgb="FF000000"/>
      <name val="Arial"/>
      <family val="2"/>
    </font>
    <font>
      <i/>
      <sz val="11"/>
      <color indexed="8"/>
      <name val="Arial"/>
      <family val="2"/>
    </font>
    <font>
      <sz val="12"/>
      <name val="Arial"/>
      <family val="2"/>
    </font>
    <font>
      <b/>
      <sz val="11"/>
      <name val="Arial"/>
      <family val="2"/>
    </font>
    <font>
      <sz val="12"/>
      <color indexed="8"/>
      <name val="Arial"/>
      <family val="2"/>
    </font>
    <font>
      <sz val="10"/>
      <name val="Arial"/>
      <family val="2"/>
    </font>
    <font>
      <b/>
      <sz val="16"/>
      <color indexed="8"/>
      <name val="Arial"/>
      <family val="2"/>
    </font>
    <font>
      <b/>
      <sz val="12"/>
      <color indexed="8"/>
      <name val="Arial"/>
      <family val="2"/>
    </font>
    <font>
      <sz val="15"/>
      <color rgb="FF000000"/>
      <name val="Book Antiqua"/>
      <family val="1"/>
    </font>
    <font>
      <sz val="11"/>
      <color rgb="FF000000"/>
      <name val="Calibri"/>
      <family val="2"/>
    </font>
    <font>
      <b/>
      <u val="doubleAccounting"/>
      <sz val="11"/>
      <color indexed="8"/>
      <name val="Arial"/>
      <family val="2"/>
    </font>
    <font>
      <b/>
      <u val="double"/>
      <sz val="11"/>
      <color indexed="8"/>
      <name val="Arial"/>
      <family val="2"/>
    </font>
    <font>
      <sz val="11"/>
      <color theme="1"/>
      <name val="Arial"/>
      <family val="2"/>
    </font>
    <font>
      <b/>
      <u val="doubleAccounting"/>
      <sz val="12"/>
      <color indexed="8"/>
      <name val="Arial"/>
      <family val="2"/>
    </font>
    <font>
      <b/>
      <sz val="10"/>
      <name val="Arial"/>
      <family val="2"/>
    </font>
    <font>
      <sz val="12"/>
      <color rgb="FF00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indexed="55"/>
        <bgColor indexed="64"/>
      </patternFill>
    </fill>
    <fill>
      <patternFill patternType="solid">
        <fgColor rgb="FFFFFF00"/>
        <bgColor indexed="64"/>
      </patternFill>
    </fill>
    <fill>
      <patternFill patternType="solid">
        <fgColor rgb="FFFFFFFF"/>
        <bgColor indexed="64"/>
      </patternFill>
    </fill>
  </fills>
  <borders count="21">
    <border>
      <left/>
      <right/>
      <top/>
      <bottom/>
      <diagonal/>
    </border>
    <border>
      <left style="hair">
        <color indexed="8"/>
      </left>
      <right style="hair">
        <color indexed="8"/>
      </right>
      <top style="hair">
        <color indexed="8"/>
      </top>
      <bottom style="hair">
        <color indexed="8"/>
      </bottom>
      <diagonal/>
    </border>
    <border>
      <left style="double">
        <color indexed="8"/>
      </left>
      <right style="hair">
        <color indexed="8"/>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style="double">
        <color indexed="8"/>
      </right>
      <top style="double">
        <color indexed="8"/>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double">
        <color indexed="8"/>
      </right>
      <top style="double">
        <color indexed="8"/>
      </top>
      <bottom style="double">
        <color indexed="8"/>
      </bottom>
      <diagonal/>
    </border>
    <border>
      <left/>
      <right/>
      <top/>
      <bottom style="double">
        <color indexed="8"/>
      </bottom>
      <diagonal/>
    </border>
    <border>
      <left style="double">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diagonal/>
    </border>
    <border>
      <left style="hair">
        <color indexed="8"/>
      </left>
      <right style="hair">
        <color indexed="8"/>
      </right>
      <top style="hair">
        <color indexed="8"/>
      </top>
      <bottom/>
      <diagonal/>
    </border>
    <border>
      <left style="double">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style="double">
        <color indexed="8"/>
      </right>
      <top style="hair">
        <color indexed="8"/>
      </top>
      <bottom style="hair">
        <color indexed="8"/>
      </bottom>
      <diagonal/>
    </border>
    <border>
      <left style="hair">
        <color indexed="8"/>
      </left>
      <right/>
      <top style="hair">
        <color indexed="8"/>
      </top>
      <bottom style="hair">
        <color indexed="8"/>
      </bottom>
      <diagonal/>
    </border>
  </borders>
  <cellStyleXfs count="4">
    <xf numFmtId="0" fontId="0" fillId="0" borderId="0"/>
    <xf numFmtId="164" fontId="1" fillId="0" borderId="0" applyFont="0" applyFill="0" applyBorder="0" applyAlignment="0" applyProtection="0"/>
    <xf numFmtId="0" fontId="13" fillId="0" borderId="0"/>
    <xf numFmtId="164" fontId="17" fillId="0" borderId="0">
      <protection locked="0"/>
    </xf>
  </cellStyleXfs>
  <cellXfs count="137">
    <xf numFmtId="0" fontId="0" fillId="0" borderId="0" xfId="0"/>
    <xf numFmtId="0" fontId="2" fillId="0" borderId="5" xfId="0"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3" fillId="0" borderId="5" xfId="0" applyFont="1" applyBorder="1" applyAlignment="1">
      <alignment horizontal="center" vertical="center"/>
    </xf>
    <xf numFmtId="49" fontId="2" fillId="0" borderId="1" xfId="0" applyNumberFormat="1" applyFont="1" applyBorder="1" applyAlignment="1">
      <alignment horizontal="left"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49" fontId="3"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0" fontId="6" fillId="0" borderId="0" xfId="0" applyFont="1"/>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0" xfId="0" applyFont="1"/>
    <xf numFmtId="0" fontId="3" fillId="2" borderId="5" xfId="0" applyFont="1" applyFill="1" applyBorder="1" applyAlignment="1">
      <alignment horizontal="center" vertical="center"/>
    </xf>
    <xf numFmtId="49" fontId="2" fillId="2"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0" fontId="0" fillId="2" borderId="0" xfId="0" applyFill="1"/>
    <xf numFmtId="49" fontId="2" fillId="0" borderId="7" xfId="0" applyNumberFormat="1" applyFont="1" applyBorder="1" applyAlignment="1">
      <alignment horizontal="center" vertical="center"/>
    </xf>
    <xf numFmtId="49" fontId="2" fillId="0" borderId="8" xfId="0" applyNumberFormat="1" applyFont="1" applyBorder="1" applyAlignment="1">
      <alignment horizontal="left" vertical="center"/>
    </xf>
    <xf numFmtId="49" fontId="2" fillId="0" borderId="8" xfId="0" applyNumberFormat="1" applyFont="1" applyBorder="1" applyAlignment="1">
      <alignment horizontal="center" vertical="center"/>
    </xf>
    <xf numFmtId="49" fontId="2" fillId="0" borderId="8" xfId="0" applyNumberFormat="1" applyFont="1" applyBorder="1" applyAlignment="1">
      <alignment horizontal="center" vertical="center" wrapText="1"/>
    </xf>
    <xf numFmtId="0" fontId="0" fillId="0" borderId="1" xfId="0" applyBorder="1"/>
    <xf numFmtId="2" fontId="6" fillId="0" borderId="1" xfId="0" applyNumberFormat="1" applyFont="1" applyBorder="1"/>
    <xf numFmtId="49" fontId="12" fillId="0" borderId="1" xfId="0" applyNumberFormat="1" applyFont="1" applyBorder="1" applyAlignment="1">
      <alignment horizontal="center" vertical="center"/>
    </xf>
    <xf numFmtId="164" fontId="3" fillId="0" borderId="1" xfId="1" applyFont="1" applyBorder="1" applyAlignment="1">
      <alignment horizontal="center" vertical="center"/>
    </xf>
    <xf numFmtId="2" fontId="0" fillId="0" borderId="1" xfId="0" applyNumberFormat="1" applyBorder="1"/>
    <xf numFmtId="0" fontId="12" fillId="0" borderId="0" xfId="0" applyFont="1" applyAlignment="1">
      <alignment horizontal="center" vertical="center"/>
    </xf>
    <xf numFmtId="165" fontId="12" fillId="0" borderId="0" xfId="0" applyNumberFormat="1" applyFont="1" applyAlignment="1">
      <alignment horizontal="center" vertical="center"/>
    </xf>
    <xf numFmtId="0" fontId="10" fillId="3" borderId="0" xfId="0" applyFont="1" applyFill="1"/>
    <xf numFmtId="49" fontId="15" fillId="0" borderId="1" xfId="0" applyNumberFormat="1" applyFont="1" applyBorder="1" applyAlignment="1">
      <alignment horizontal="left" vertical="center"/>
    </xf>
    <xf numFmtId="0" fontId="0" fillId="4" borderId="0" xfId="0" applyFill="1"/>
    <xf numFmtId="0" fontId="16" fillId="0" borderId="0" xfId="0" applyFont="1"/>
    <xf numFmtId="164" fontId="16" fillId="5" borderId="0" xfId="3" applyFont="1" applyFill="1" applyAlignment="1" applyProtection="1">
      <alignment horizontal="center"/>
    </xf>
    <xf numFmtId="164" fontId="16" fillId="5" borderId="0" xfId="0" applyNumberFormat="1" applyFont="1" applyFill="1" applyAlignment="1">
      <alignment horizontal="center"/>
    </xf>
    <xf numFmtId="164" fontId="2" fillId="0" borderId="9" xfId="1" applyFont="1" applyBorder="1" applyAlignment="1">
      <alignment horizontal="center" vertical="center" wrapText="1"/>
    </xf>
    <xf numFmtId="164" fontId="3" fillId="0" borderId="6" xfId="1" applyFont="1" applyBorder="1" applyAlignment="1">
      <alignment horizontal="center" vertical="center"/>
    </xf>
    <xf numFmtId="164" fontId="2" fillId="0" borderId="6" xfId="1" applyFont="1" applyBorder="1" applyAlignment="1">
      <alignment horizontal="center" vertical="center"/>
    </xf>
    <xf numFmtId="164" fontId="3" fillId="0" borderId="6" xfId="1" applyFont="1" applyFill="1" applyBorder="1" applyAlignment="1" applyProtection="1">
      <alignment horizontal="center" vertical="center"/>
    </xf>
    <xf numFmtId="164" fontId="0" fillId="0" borderId="0" xfId="1" applyFont="1"/>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xf>
    <xf numFmtId="165" fontId="3" fillId="4" borderId="1" xfId="0" applyNumberFormat="1" applyFont="1" applyFill="1" applyBorder="1" applyAlignment="1">
      <alignment horizontal="center" vertical="center"/>
    </xf>
    <xf numFmtId="164" fontId="18" fillId="2" borderId="6" xfId="1" applyFont="1" applyFill="1" applyBorder="1" applyAlignment="1">
      <alignment horizontal="center" vertical="center"/>
    </xf>
    <xf numFmtId="164" fontId="18" fillId="4" borderId="6" xfId="1" applyFont="1" applyFill="1" applyBorder="1" applyAlignment="1">
      <alignment horizontal="center" vertical="center"/>
    </xf>
    <xf numFmtId="164" fontId="18" fillId="0" borderId="6" xfId="1" applyFont="1" applyFill="1" applyBorder="1" applyAlignment="1">
      <alignment horizontal="center" vertical="center"/>
    </xf>
    <xf numFmtId="49" fontId="2" fillId="4" borderId="1" xfId="0" applyNumberFormat="1" applyFont="1" applyFill="1" applyBorder="1" applyAlignment="1">
      <alignment horizontal="center" vertical="center"/>
    </xf>
    <xf numFmtId="49" fontId="15" fillId="0" borderId="0" xfId="0" applyNumberFormat="1" applyFont="1" applyAlignment="1">
      <alignment horizontal="left" vertical="center"/>
    </xf>
    <xf numFmtId="164" fontId="18" fillId="0" borderId="0" xfId="1" applyFont="1" applyFill="1" applyBorder="1" applyAlignment="1">
      <alignment horizontal="center" vertical="center"/>
    </xf>
    <xf numFmtId="0" fontId="12" fillId="4" borderId="0" xfId="0" applyFont="1" applyFill="1" applyAlignment="1">
      <alignment horizontal="center" vertical="center"/>
    </xf>
    <xf numFmtId="49" fontId="15" fillId="4" borderId="0" xfId="0" applyNumberFormat="1" applyFont="1" applyFill="1" applyAlignment="1">
      <alignment horizontal="left" vertical="center"/>
    </xf>
    <xf numFmtId="164" fontId="12" fillId="4" borderId="0" xfId="1" applyFont="1" applyFill="1" applyBorder="1" applyAlignment="1">
      <alignment horizontal="center" vertical="center"/>
    </xf>
    <xf numFmtId="164" fontId="19" fillId="4" borderId="0" xfId="1" applyFont="1" applyFill="1" applyBorder="1" applyAlignment="1">
      <alignment horizontal="center" vertical="center"/>
    </xf>
    <xf numFmtId="0" fontId="3" fillId="0" borderId="11" xfId="0" applyFont="1" applyBorder="1" applyAlignment="1">
      <alignment horizontal="center" vertical="center"/>
    </xf>
    <xf numFmtId="49" fontId="15" fillId="0" borderId="12" xfId="0" applyNumberFormat="1" applyFont="1" applyBorder="1" applyAlignment="1">
      <alignment horizontal="left" vertical="center"/>
    </xf>
    <xf numFmtId="0" fontId="3" fillId="0" borderId="12" xfId="0" applyFont="1" applyBorder="1" applyAlignment="1">
      <alignment horizontal="center" vertical="center"/>
    </xf>
    <xf numFmtId="165" fontId="3" fillId="0" borderId="12" xfId="0" applyNumberFormat="1" applyFont="1" applyBorder="1" applyAlignment="1">
      <alignment horizontal="center" vertical="center"/>
    </xf>
    <xf numFmtId="164" fontId="3" fillId="0" borderId="13" xfId="1" applyFont="1" applyBorder="1" applyAlignment="1">
      <alignment horizontal="center" vertical="center"/>
    </xf>
    <xf numFmtId="49" fontId="3" fillId="0" borderId="1" xfId="0" applyNumberFormat="1" applyFont="1" applyBorder="1" applyAlignment="1">
      <alignment horizontal="center"/>
    </xf>
    <xf numFmtId="165" fontId="3" fillId="0" borderId="1" xfId="0" applyNumberFormat="1" applyFont="1" applyBorder="1"/>
    <xf numFmtId="165" fontId="3" fillId="0" borderId="1" xfId="0" applyNumberFormat="1" applyFont="1" applyBorder="1" applyAlignment="1">
      <alignment horizontal="center"/>
    </xf>
    <xf numFmtId="164" fontId="10" fillId="0" borderId="0" xfId="0" applyNumberFormat="1" applyFont="1"/>
    <xf numFmtId="0" fontId="20" fillId="0" borderId="1" xfId="0" applyFont="1" applyBorder="1"/>
    <xf numFmtId="164" fontId="18" fillId="4" borderId="13" xfId="1" applyFont="1" applyFill="1" applyBorder="1" applyAlignment="1">
      <alignment horizontal="center" vertical="center"/>
    </xf>
    <xf numFmtId="0" fontId="3" fillId="0" borderId="14" xfId="0" applyFont="1" applyBorder="1" applyAlignment="1">
      <alignment horizontal="center" vertical="center"/>
    </xf>
    <xf numFmtId="49" fontId="3" fillId="0" borderId="15" xfId="0" applyNumberFormat="1" applyFont="1" applyBorder="1" applyAlignment="1">
      <alignment horizontal="center" vertical="center"/>
    </xf>
    <xf numFmtId="165" fontId="3" fillId="0" borderId="15" xfId="0" applyNumberFormat="1" applyFont="1" applyBorder="1"/>
    <xf numFmtId="0" fontId="3" fillId="4" borderId="11" xfId="0" applyFont="1" applyFill="1" applyBorder="1" applyAlignment="1">
      <alignment horizontal="center" vertical="center"/>
    </xf>
    <xf numFmtId="49" fontId="2" fillId="4" borderId="12" xfId="0" applyNumberFormat="1" applyFont="1" applyFill="1" applyBorder="1" applyAlignment="1">
      <alignment horizontal="left"/>
    </xf>
    <xf numFmtId="0" fontId="3" fillId="4" borderId="12" xfId="0" applyFont="1" applyFill="1" applyBorder="1" applyAlignment="1">
      <alignment horizontal="center" vertical="center"/>
    </xf>
    <xf numFmtId="165" fontId="3" fillId="4" borderId="12" xfId="0" applyNumberFormat="1" applyFont="1" applyFill="1" applyBorder="1" applyAlignment="1">
      <alignment horizontal="center" vertical="center"/>
    </xf>
    <xf numFmtId="49" fontId="2" fillId="2" borderId="17" xfId="0" applyNumberFormat="1" applyFont="1" applyFill="1" applyBorder="1" applyAlignment="1">
      <alignment horizontal="left" vertical="center"/>
    </xf>
    <xf numFmtId="49" fontId="15" fillId="4" borderId="18" xfId="0" applyNumberFormat="1" applyFont="1" applyFill="1" applyBorder="1" applyAlignment="1">
      <alignment horizontal="left" vertical="center"/>
    </xf>
    <xf numFmtId="0" fontId="15" fillId="0" borderId="16" xfId="0" applyFont="1" applyBorder="1" applyAlignment="1">
      <alignment horizontal="center" vertical="center"/>
    </xf>
    <xf numFmtId="49" fontId="15" fillId="0" borderId="17" xfId="0" applyNumberFormat="1" applyFont="1" applyBorder="1" applyAlignment="1">
      <alignment horizontal="left" vertical="center"/>
    </xf>
    <xf numFmtId="0" fontId="3" fillId="0" borderId="17" xfId="0" applyFont="1" applyBorder="1" applyAlignment="1">
      <alignment horizontal="center"/>
    </xf>
    <xf numFmtId="164" fontId="3" fillId="0" borderId="17" xfId="1" applyFont="1" applyBorder="1" applyAlignment="1">
      <alignment horizontal="center"/>
    </xf>
    <xf numFmtId="164" fontId="3" fillId="0" borderId="17" xfId="1" applyFont="1" applyBorder="1" applyAlignment="1">
      <alignment horizontal="center" vertical="center"/>
    </xf>
    <xf numFmtId="164" fontId="3" fillId="0" borderId="19" xfId="1" applyFont="1" applyBorder="1" applyAlignment="1">
      <alignment horizontal="center" vertical="center"/>
    </xf>
    <xf numFmtId="49" fontId="3" fillId="0" borderId="17" xfId="0" applyNumberFormat="1" applyFont="1" applyBorder="1" applyAlignment="1">
      <alignment horizontal="left" wrapText="1"/>
    </xf>
    <xf numFmtId="2" fontId="5" fillId="0" borderId="17" xfId="0" applyNumberFormat="1" applyFont="1" applyBorder="1" applyAlignment="1">
      <alignment horizontal="center"/>
    </xf>
    <xf numFmtId="164" fontId="5" fillId="0" borderId="17" xfId="1" applyFont="1" applyBorder="1" applyAlignment="1">
      <alignment horizontal="center"/>
    </xf>
    <xf numFmtId="0" fontId="20" fillId="0" borderId="17" xfId="0" applyFont="1" applyBorder="1"/>
    <xf numFmtId="49" fontId="3" fillId="0" borderId="17" xfId="0" applyNumberFormat="1" applyFont="1" applyBorder="1" applyAlignment="1">
      <alignment horizontal="left" vertical="center" wrapText="1"/>
    </xf>
    <xf numFmtId="0" fontId="15" fillId="2" borderId="16" xfId="0" applyFont="1" applyFill="1" applyBorder="1" applyAlignment="1">
      <alignment horizontal="center" vertical="center"/>
    </xf>
    <xf numFmtId="0" fontId="3" fillId="2" borderId="17" xfId="0" applyFont="1" applyFill="1" applyBorder="1" applyAlignment="1">
      <alignment horizontal="center"/>
    </xf>
    <xf numFmtId="164" fontId="3" fillId="2" borderId="17" xfId="1" applyFont="1" applyFill="1" applyBorder="1" applyAlignment="1">
      <alignment horizontal="center"/>
    </xf>
    <xf numFmtId="164" fontId="3" fillId="2" borderId="17" xfId="1" applyFont="1" applyFill="1" applyBorder="1" applyAlignment="1">
      <alignment horizontal="center" vertical="center"/>
    </xf>
    <xf numFmtId="164" fontId="21" fillId="2" borderId="19" xfId="1"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165" fontId="3" fillId="4" borderId="17" xfId="0" applyNumberFormat="1" applyFont="1" applyFill="1" applyBorder="1" applyAlignment="1">
      <alignment horizontal="center" vertical="center"/>
    </xf>
    <xf numFmtId="164" fontId="18" fillId="4" borderId="19" xfId="1" applyFont="1" applyFill="1" applyBorder="1" applyAlignment="1">
      <alignment horizontal="center" vertical="center"/>
    </xf>
    <xf numFmtId="49" fontId="2" fillId="4" borderId="17" xfId="0" applyNumberFormat="1" applyFont="1" applyFill="1" applyBorder="1" applyAlignment="1">
      <alignment horizontal="right" vertical="center"/>
    </xf>
    <xf numFmtId="49" fontId="3" fillId="0" borderId="17" xfId="0" applyNumberFormat="1" applyFont="1" applyBorder="1" applyAlignment="1">
      <alignment horizontal="left" vertical="center"/>
    </xf>
    <xf numFmtId="49" fontId="15" fillId="4" borderId="11" xfId="0" applyNumberFormat="1" applyFont="1" applyFill="1" applyBorder="1" applyAlignment="1">
      <alignment horizontal="center" vertical="center"/>
    </xf>
    <xf numFmtId="0" fontId="0" fillId="4" borderId="12" xfId="0" applyFill="1" applyBorder="1" applyAlignment="1">
      <alignment horizontal="center"/>
    </xf>
    <xf numFmtId="164" fontId="0" fillId="4" borderId="12" xfId="1" applyFont="1" applyFill="1" applyBorder="1" applyAlignment="1">
      <alignment horizontal="center"/>
    </xf>
    <xf numFmtId="164" fontId="0" fillId="4" borderId="12" xfId="1" applyFont="1" applyFill="1" applyBorder="1"/>
    <xf numFmtId="164" fontId="0" fillId="4" borderId="13" xfId="1" applyFont="1" applyFill="1" applyBorder="1"/>
    <xf numFmtId="0" fontId="3" fillId="0" borderId="16" xfId="0" applyFont="1" applyFill="1" applyBorder="1" applyAlignment="1">
      <alignment horizontal="center" vertical="center"/>
    </xf>
    <xf numFmtId="49" fontId="2" fillId="0" borderId="17" xfId="0" applyNumberFormat="1" applyFont="1" applyFill="1" applyBorder="1" applyAlignment="1">
      <alignment horizontal="left" vertical="center"/>
    </xf>
    <xf numFmtId="0" fontId="3" fillId="0" borderId="17" xfId="0" applyFont="1" applyFill="1" applyBorder="1" applyAlignment="1">
      <alignment horizontal="center" vertical="center"/>
    </xf>
    <xf numFmtId="165" fontId="3" fillId="0" borderId="17" xfId="0" applyNumberFormat="1" applyFont="1" applyFill="1" applyBorder="1" applyAlignment="1">
      <alignment horizontal="center" vertical="center"/>
    </xf>
    <xf numFmtId="164" fontId="18" fillId="0" borderId="19" xfId="1" applyFont="1" applyFill="1" applyBorder="1" applyAlignment="1">
      <alignment horizontal="center" vertical="center"/>
    </xf>
    <xf numFmtId="0" fontId="12" fillId="0" borderId="16" xfId="0" applyFont="1" applyBorder="1" applyAlignment="1">
      <alignment horizontal="center"/>
    </xf>
    <xf numFmtId="0" fontId="12" fillId="0" borderId="16" xfId="0" applyFont="1" applyFill="1" applyBorder="1" applyAlignment="1">
      <alignment horizontal="center"/>
    </xf>
    <xf numFmtId="49" fontId="15" fillId="4" borderId="2" xfId="0" applyNumberFormat="1" applyFont="1" applyFill="1" applyBorder="1" applyAlignment="1">
      <alignment horizontal="center"/>
    </xf>
    <xf numFmtId="49" fontId="15" fillId="4" borderId="3" xfId="0" applyNumberFormat="1" applyFont="1" applyFill="1" applyBorder="1" applyAlignment="1">
      <alignment horizontal="left" vertical="center"/>
    </xf>
    <xf numFmtId="49" fontId="15" fillId="4" borderId="3" xfId="0" applyNumberFormat="1" applyFont="1" applyFill="1" applyBorder="1" applyAlignment="1">
      <alignment horizontal="center"/>
    </xf>
    <xf numFmtId="164" fontId="15" fillId="4" borderId="3" xfId="1" applyFont="1" applyFill="1" applyBorder="1" applyAlignment="1">
      <alignment horizontal="center"/>
    </xf>
    <xf numFmtId="164" fontId="15" fillId="4" borderId="3" xfId="1" applyFont="1" applyFill="1" applyBorder="1" applyAlignment="1">
      <alignment horizontal="center" wrapText="1"/>
    </xf>
    <xf numFmtId="164" fontId="15" fillId="4" borderId="4" xfId="1" applyFont="1" applyFill="1" applyBorder="1" applyAlignment="1">
      <alignment horizontal="center" wrapText="1"/>
    </xf>
    <xf numFmtId="49" fontId="15" fillId="0" borderId="16" xfId="0" applyNumberFormat="1" applyFont="1" applyBorder="1" applyAlignment="1">
      <alignment horizontal="center"/>
    </xf>
    <xf numFmtId="49" fontId="15" fillId="0" borderId="17" xfId="0" applyNumberFormat="1" applyFont="1" applyBorder="1" applyAlignment="1">
      <alignment horizontal="left" wrapText="1"/>
    </xf>
    <xf numFmtId="49" fontId="12" fillId="0" borderId="17" xfId="0" applyNumberFormat="1" applyFont="1" applyBorder="1" applyAlignment="1">
      <alignment horizontal="center"/>
    </xf>
    <xf numFmtId="164" fontId="12" fillId="0" borderId="17" xfId="1" applyFont="1" applyBorder="1" applyAlignment="1">
      <alignment horizontal="center"/>
    </xf>
    <xf numFmtId="164" fontId="12" fillId="0" borderId="17" xfId="1" applyFont="1" applyBorder="1" applyAlignment="1">
      <alignment horizontal="center" wrapText="1"/>
    </xf>
    <xf numFmtId="164" fontId="12" fillId="0" borderId="19" xfId="1" applyFont="1" applyBorder="1" applyAlignment="1">
      <alignment horizontal="center" wrapText="1"/>
    </xf>
    <xf numFmtId="49" fontId="23" fillId="0" borderId="17" xfId="0" applyNumberFormat="1" applyFont="1" applyBorder="1" applyAlignment="1">
      <alignment horizontal="left" wrapText="1"/>
    </xf>
    <xf numFmtId="49" fontId="2" fillId="0" borderId="12" xfId="0" applyNumberFormat="1" applyFont="1" applyBorder="1" applyAlignment="1">
      <alignment horizontal="left" vertical="center"/>
    </xf>
    <xf numFmtId="0" fontId="15" fillId="0" borderId="11" xfId="0" applyFont="1" applyFill="1" applyBorder="1" applyAlignment="1">
      <alignment horizontal="center" vertical="center"/>
    </xf>
    <xf numFmtId="49" fontId="2" fillId="0" borderId="12" xfId="0" applyNumberFormat="1" applyFont="1" applyFill="1" applyBorder="1" applyAlignment="1">
      <alignment horizontal="left" vertical="center"/>
    </xf>
    <xf numFmtId="0" fontId="3" fillId="0" borderId="12" xfId="0" applyFont="1" applyFill="1" applyBorder="1" applyAlignment="1">
      <alignment horizontal="center"/>
    </xf>
    <xf numFmtId="164" fontId="3" fillId="0" borderId="12" xfId="1" applyFont="1" applyFill="1" applyBorder="1" applyAlignment="1">
      <alignment horizontal="center"/>
    </xf>
    <xf numFmtId="164" fontId="3" fillId="0" borderId="12" xfId="1" applyFont="1" applyFill="1" applyBorder="1" applyAlignment="1">
      <alignment horizontal="center" vertical="center"/>
    </xf>
    <xf numFmtId="164" fontId="21" fillId="0" borderId="13" xfId="1" applyFont="1" applyFill="1" applyBorder="1" applyAlignment="1">
      <alignment horizontal="center" vertical="center"/>
    </xf>
    <xf numFmtId="0" fontId="0" fillId="0" borderId="0" xfId="0" applyFill="1"/>
    <xf numFmtId="0" fontId="3" fillId="0" borderId="16" xfId="0" applyFont="1" applyBorder="1" applyAlignment="1">
      <alignment horizontal="center" vertical="center"/>
    </xf>
    <xf numFmtId="49" fontId="3" fillId="0" borderId="17" xfId="0" applyNumberFormat="1" applyFont="1" applyBorder="1" applyAlignment="1">
      <alignment horizontal="center" vertical="center"/>
    </xf>
    <xf numFmtId="164" fontId="3" fillId="0" borderId="17" xfId="1" applyFont="1" applyBorder="1"/>
    <xf numFmtId="0" fontId="15" fillId="0" borderId="16" xfId="0" applyFont="1" applyBorder="1" applyAlignment="1">
      <alignment horizontal="center"/>
    </xf>
    <xf numFmtId="164" fontId="5" fillId="0" borderId="20" xfId="1" applyFont="1" applyBorder="1" applyAlignment="1">
      <alignment horizontal="center"/>
    </xf>
    <xf numFmtId="49" fontId="14" fillId="4" borderId="10" xfId="0" applyNumberFormat="1" applyFont="1" applyFill="1" applyBorder="1" applyAlignment="1">
      <alignment horizontal="center" vertical="center"/>
    </xf>
  </cellXfs>
  <cellStyles count="4">
    <cellStyle name="Comma" xfId="1" builtinId="3"/>
    <cellStyle name="Comma 2" xfId="3" xr:uid="{7748EB32-9F7D-4BF2-97B9-5EBD055BECC2}"/>
    <cellStyle name="Normal" xfId="0" builtinId="0"/>
    <cellStyle name="Normal 2 2" xfId="2" xr:uid="{773559EE-FC4B-4942-8C97-FEFE998FF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02BA-AA25-4775-8AD6-D4930C59B07D}">
  <dimension ref="A1:T171"/>
  <sheetViews>
    <sheetView tabSelected="1" view="pageBreakPreview" topLeftCell="B1" zoomScaleNormal="100" zoomScaleSheetLayoutView="100" workbookViewId="0">
      <selection activeCell="J6" sqref="J6"/>
    </sheetView>
  </sheetViews>
  <sheetFormatPr defaultRowHeight="14.4" x14ac:dyDescent="0.3"/>
  <cols>
    <col min="1" max="1" width="9.33203125" bestFit="1" customWidth="1"/>
    <col min="2" max="2" width="67.5546875" bestFit="1" customWidth="1"/>
    <col min="4" max="4" width="12.6640625" customWidth="1"/>
    <col min="5" max="5" width="14.5546875" customWidth="1"/>
    <col min="6" max="6" width="25.109375" style="42" customWidth="1"/>
    <col min="14" max="14" width="11" bestFit="1" customWidth="1"/>
  </cols>
  <sheetData>
    <row r="1" spans="1:6" s="34" customFormat="1" ht="21.6" thickBot="1" x14ac:dyDescent="0.35">
      <c r="A1" s="136" t="s">
        <v>92</v>
      </c>
      <c r="B1" s="136"/>
      <c r="C1" s="136"/>
      <c r="D1" s="136"/>
      <c r="E1" s="136"/>
      <c r="F1" s="136"/>
    </row>
    <row r="2" spans="1:6" ht="15.6" thickTop="1" thickBot="1" x14ac:dyDescent="0.35">
      <c r="A2" s="21" t="s">
        <v>0</v>
      </c>
      <c r="B2" s="22" t="s">
        <v>1</v>
      </c>
      <c r="C2" s="23" t="s">
        <v>2</v>
      </c>
      <c r="D2" s="23" t="s">
        <v>3</v>
      </c>
      <c r="E2" s="24" t="s">
        <v>4</v>
      </c>
      <c r="F2" s="38" t="s">
        <v>5</v>
      </c>
    </row>
    <row r="3" spans="1:6" ht="22.5" customHeight="1" thickTop="1" x14ac:dyDescent="0.3">
      <c r="A3" s="110"/>
      <c r="B3" s="111" t="s">
        <v>97</v>
      </c>
      <c r="C3" s="112"/>
      <c r="D3" s="113"/>
      <c r="E3" s="114"/>
      <c r="F3" s="115"/>
    </row>
    <row r="4" spans="1:6" ht="55.8" x14ac:dyDescent="0.3">
      <c r="A4" s="116" t="s">
        <v>98</v>
      </c>
      <c r="B4" s="117" t="s">
        <v>99</v>
      </c>
      <c r="C4" s="118" t="s">
        <v>100</v>
      </c>
      <c r="D4" s="119">
        <v>1</v>
      </c>
      <c r="E4" s="120"/>
      <c r="F4" s="121"/>
    </row>
    <row r="5" spans="1:6" ht="45" x14ac:dyDescent="0.3">
      <c r="A5" s="116" t="s">
        <v>101</v>
      </c>
      <c r="B5" s="117" t="s">
        <v>102</v>
      </c>
      <c r="C5" s="118" t="s">
        <v>100</v>
      </c>
      <c r="D5" s="119">
        <v>1</v>
      </c>
      <c r="E5" s="120"/>
      <c r="F5" s="121"/>
    </row>
    <row r="6" spans="1:6" ht="108.6" x14ac:dyDescent="0.3">
      <c r="A6" s="116" t="s">
        <v>103</v>
      </c>
      <c r="B6" s="117" t="s">
        <v>104</v>
      </c>
      <c r="C6" s="118" t="s">
        <v>100</v>
      </c>
      <c r="D6" s="119">
        <v>1</v>
      </c>
      <c r="E6" s="120"/>
      <c r="F6" s="121"/>
    </row>
    <row r="7" spans="1:6" ht="82.2" x14ac:dyDescent="0.3">
      <c r="A7" s="116" t="s">
        <v>105</v>
      </c>
      <c r="B7" s="117" t="s">
        <v>106</v>
      </c>
      <c r="C7" s="118" t="s">
        <v>100</v>
      </c>
      <c r="D7" s="119">
        <v>1</v>
      </c>
      <c r="E7" s="120"/>
      <c r="F7" s="121"/>
    </row>
    <row r="8" spans="1:6" ht="29.4" x14ac:dyDescent="0.3">
      <c r="A8" s="116" t="s">
        <v>107</v>
      </c>
      <c r="B8" s="117" t="s">
        <v>108</v>
      </c>
      <c r="C8" s="118" t="s">
        <v>100</v>
      </c>
      <c r="D8" s="119">
        <v>1</v>
      </c>
      <c r="E8" s="120"/>
      <c r="F8" s="121"/>
    </row>
    <row r="9" spans="1:6" ht="29.4" x14ac:dyDescent="0.3">
      <c r="A9" s="116" t="s">
        <v>109</v>
      </c>
      <c r="B9" s="117" t="s">
        <v>110</v>
      </c>
      <c r="C9" s="118" t="s">
        <v>100</v>
      </c>
      <c r="D9" s="119">
        <v>1</v>
      </c>
      <c r="E9" s="120"/>
      <c r="F9" s="121"/>
    </row>
    <row r="10" spans="1:6" ht="22.5" customHeight="1" x14ac:dyDescent="0.3">
      <c r="A10" s="116"/>
      <c r="B10" s="117" t="s">
        <v>111</v>
      </c>
      <c r="C10" s="118"/>
      <c r="D10" s="119"/>
      <c r="E10" s="120"/>
      <c r="F10" s="121"/>
    </row>
    <row r="11" spans="1:6" ht="30" customHeight="1" x14ac:dyDescent="0.3">
      <c r="A11" s="116" t="s">
        <v>112</v>
      </c>
      <c r="B11" s="122" t="s">
        <v>113</v>
      </c>
      <c r="C11" s="118" t="s">
        <v>100</v>
      </c>
      <c r="D11" s="119">
        <v>1</v>
      </c>
      <c r="E11" s="120"/>
      <c r="F11" s="121"/>
    </row>
    <row r="12" spans="1:6" s="20" customFormat="1" ht="17.399999999999999" x14ac:dyDescent="0.3">
      <c r="A12" s="87"/>
      <c r="B12" s="74" t="s">
        <v>8</v>
      </c>
      <c r="C12" s="88"/>
      <c r="D12" s="89"/>
      <c r="E12" s="90"/>
      <c r="F12" s="91"/>
    </row>
    <row r="13" spans="1:6" s="130" customFormat="1" ht="17.399999999999999" x14ac:dyDescent="0.3">
      <c r="A13" s="124"/>
      <c r="B13" s="125"/>
      <c r="C13" s="126"/>
      <c r="D13" s="127"/>
      <c r="E13" s="128"/>
      <c r="F13" s="129"/>
    </row>
    <row r="14" spans="1:6" x14ac:dyDescent="0.3">
      <c r="A14" s="56"/>
      <c r="B14" s="123" t="s">
        <v>6</v>
      </c>
      <c r="C14" s="58"/>
      <c r="D14" s="59"/>
      <c r="E14" s="59"/>
      <c r="F14" s="60"/>
    </row>
    <row r="15" spans="1:6" x14ac:dyDescent="0.3">
      <c r="A15" s="4"/>
      <c r="B15" s="5" t="s">
        <v>7</v>
      </c>
      <c r="C15" s="6"/>
      <c r="D15" s="7"/>
      <c r="E15" s="7"/>
      <c r="F15" s="39"/>
    </row>
    <row r="16" spans="1:6" ht="27.6" x14ac:dyDescent="0.3">
      <c r="A16" s="4">
        <v>1.1000000000000001</v>
      </c>
      <c r="B16" s="11" t="s">
        <v>32</v>
      </c>
      <c r="C16" s="9" t="s">
        <v>27</v>
      </c>
      <c r="D16" s="7">
        <f>67*66</f>
        <v>4422</v>
      </c>
      <c r="E16" s="7"/>
      <c r="F16" s="39"/>
    </row>
    <row r="17" spans="1:6" ht="27.6" x14ac:dyDescent="0.3">
      <c r="A17" s="4">
        <v>1.2</v>
      </c>
      <c r="B17" s="11" t="s">
        <v>114</v>
      </c>
      <c r="C17" s="9" t="s">
        <v>28</v>
      </c>
      <c r="D17" s="7">
        <v>38.024999999999999</v>
      </c>
      <c r="E17" s="7"/>
      <c r="F17" s="39"/>
    </row>
    <row r="18" spans="1:6" ht="27.6" x14ac:dyDescent="0.3">
      <c r="A18" s="4">
        <v>1.3</v>
      </c>
      <c r="B18" s="11" t="s">
        <v>48</v>
      </c>
      <c r="C18" s="9" t="s">
        <v>28</v>
      </c>
      <c r="D18" s="7">
        <f>72*0.35</f>
        <v>25.2</v>
      </c>
      <c r="E18" s="7"/>
      <c r="F18" s="7"/>
    </row>
    <row r="19" spans="1:6" ht="27.6" x14ac:dyDescent="0.3">
      <c r="A19" s="4">
        <v>1.4</v>
      </c>
      <c r="B19" s="11" t="s">
        <v>29</v>
      </c>
      <c r="C19" s="9" t="s">
        <v>28</v>
      </c>
      <c r="D19" s="7">
        <v>21.821249999999999</v>
      </c>
      <c r="E19" s="7"/>
      <c r="F19" s="7"/>
    </row>
    <row r="20" spans="1:6" ht="27.6" x14ac:dyDescent="0.3">
      <c r="A20" s="4">
        <v>1.5</v>
      </c>
      <c r="B20" s="11" t="s">
        <v>46</v>
      </c>
      <c r="C20" s="9" t="s">
        <v>27</v>
      </c>
      <c r="D20" s="7">
        <v>144.25125</v>
      </c>
      <c r="E20" s="7"/>
      <c r="F20" s="39"/>
    </row>
    <row r="21" spans="1:6" ht="28.2" x14ac:dyDescent="0.3">
      <c r="A21" s="4">
        <v>1.6</v>
      </c>
      <c r="B21" s="82" t="s">
        <v>122</v>
      </c>
      <c r="C21" s="83" t="s">
        <v>27</v>
      </c>
      <c r="D21" s="84">
        <v>24.81</v>
      </c>
      <c r="E21" s="84"/>
      <c r="F21" s="84"/>
    </row>
    <row r="22" spans="1:6" s="12" customFormat="1" ht="27.6" x14ac:dyDescent="0.3">
      <c r="A22" s="4">
        <v>1.7</v>
      </c>
      <c r="B22" s="11" t="s">
        <v>30</v>
      </c>
      <c r="C22" s="9" t="s">
        <v>28</v>
      </c>
      <c r="D22" s="7">
        <v>38.024999999999999</v>
      </c>
      <c r="E22" s="7"/>
      <c r="F22" s="39"/>
    </row>
    <row r="23" spans="1:6" s="20" customFormat="1" ht="15.6" x14ac:dyDescent="0.3">
      <c r="A23" s="16"/>
      <c r="B23" s="17" t="s">
        <v>8</v>
      </c>
      <c r="C23" s="18"/>
      <c r="D23" s="19"/>
      <c r="E23" s="19"/>
      <c r="F23" s="46"/>
    </row>
    <row r="24" spans="1:6" x14ac:dyDescent="0.3">
      <c r="A24" s="1"/>
      <c r="B24" s="5" t="s">
        <v>9</v>
      </c>
      <c r="C24" s="6"/>
      <c r="D24" s="7"/>
      <c r="E24" s="7"/>
      <c r="F24" s="39"/>
    </row>
    <row r="25" spans="1:6" x14ac:dyDescent="0.3">
      <c r="A25" s="4">
        <v>2.1</v>
      </c>
      <c r="B25" s="8" t="s">
        <v>10</v>
      </c>
      <c r="C25" s="6"/>
      <c r="D25" s="7"/>
      <c r="E25" s="7"/>
      <c r="F25" s="39"/>
    </row>
    <row r="26" spans="1:6" ht="16.2" x14ac:dyDescent="0.3">
      <c r="A26" s="4"/>
      <c r="B26" s="8" t="s">
        <v>11</v>
      </c>
      <c r="C26" s="9" t="s">
        <v>27</v>
      </c>
      <c r="D26" s="7">
        <v>1.08</v>
      </c>
      <c r="E26" s="7"/>
      <c r="F26" s="39"/>
    </row>
    <row r="27" spans="1:6" ht="16.2" x14ac:dyDescent="0.3">
      <c r="A27" s="4"/>
      <c r="B27" s="8" t="s">
        <v>12</v>
      </c>
      <c r="C27" s="9" t="s">
        <v>27</v>
      </c>
      <c r="D27" s="7">
        <v>34.56</v>
      </c>
      <c r="E27" s="7"/>
      <c r="F27" s="39"/>
    </row>
    <row r="28" spans="1:6" x14ac:dyDescent="0.3">
      <c r="A28" s="131">
        <v>2.2000000000000002</v>
      </c>
      <c r="B28" s="97" t="s">
        <v>115</v>
      </c>
      <c r="C28" s="132"/>
      <c r="D28" s="133"/>
      <c r="E28" s="133"/>
      <c r="F28" s="133"/>
    </row>
    <row r="29" spans="1:6" ht="16.2" x14ac:dyDescent="0.3">
      <c r="A29" s="4"/>
      <c r="B29" s="8" t="s">
        <v>116</v>
      </c>
      <c r="C29" s="9" t="s">
        <v>28</v>
      </c>
      <c r="D29" s="7">
        <f>9+0.225</f>
        <v>9.2249999999999996</v>
      </c>
      <c r="E29" s="7"/>
      <c r="F29" s="39"/>
    </row>
    <row r="30" spans="1:6" ht="16.2" x14ac:dyDescent="0.3">
      <c r="A30" s="4"/>
      <c r="B30" s="8" t="s">
        <v>117</v>
      </c>
      <c r="C30" s="9" t="s">
        <v>28</v>
      </c>
      <c r="D30" s="7">
        <f>15.444+8.82</f>
        <v>24.264000000000003</v>
      </c>
      <c r="E30" s="7"/>
      <c r="F30" s="39"/>
    </row>
    <row r="31" spans="1:6" ht="27.6" x14ac:dyDescent="0.3">
      <c r="A31" s="4">
        <v>2.2999999999999998</v>
      </c>
      <c r="B31" s="11" t="s">
        <v>118</v>
      </c>
      <c r="C31" s="6"/>
      <c r="D31" s="7"/>
      <c r="E31" s="7"/>
      <c r="F31" s="39"/>
    </row>
    <row r="32" spans="1:6" ht="16.2" x14ac:dyDescent="0.3">
      <c r="A32" s="4"/>
      <c r="B32" s="8" t="s">
        <v>13</v>
      </c>
      <c r="C32" s="9" t="s">
        <v>28</v>
      </c>
      <c r="D32" s="7">
        <v>8.64</v>
      </c>
      <c r="E32" s="7"/>
      <c r="F32" s="39"/>
    </row>
    <row r="33" spans="1:6" ht="16.2" x14ac:dyDescent="0.3">
      <c r="A33" s="4"/>
      <c r="B33" s="8" t="s">
        <v>119</v>
      </c>
      <c r="C33" s="9" t="s">
        <v>28</v>
      </c>
      <c r="D33" s="7">
        <v>1.7549999999999999</v>
      </c>
      <c r="E33" s="7"/>
      <c r="F33" s="39"/>
    </row>
    <row r="34" spans="1:6" ht="16.2" x14ac:dyDescent="0.3">
      <c r="A34" s="4"/>
      <c r="B34" s="8" t="s">
        <v>14</v>
      </c>
      <c r="C34" s="9" t="s">
        <v>28</v>
      </c>
      <c r="D34" s="7">
        <v>14.4</v>
      </c>
      <c r="E34" s="7"/>
      <c r="F34" s="39"/>
    </row>
    <row r="35" spans="1:6" ht="16.2" x14ac:dyDescent="0.3">
      <c r="A35" s="4"/>
      <c r="B35" s="8" t="s">
        <v>33</v>
      </c>
      <c r="C35" s="9" t="s">
        <v>27</v>
      </c>
      <c r="D35" s="7">
        <v>24.806249999999999</v>
      </c>
      <c r="E35" s="7"/>
      <c r="F35" s="39"/>
    </row>
    <row r="36" spans="1:6" x14ac:dyDescent="0.3">
      <c r="A36" s="4">
        <v>2.4</v>
      </c>
      <c r="B36" s="8" t="s">
        <v>34</v>
      </c>
      <c r="C36" s="6"/>
      <c r="D36" s="7"/>
      <c r="E36" s="7"/>
      <c r="F36" s="39"/>
    </row>
    <row r="37" spans="1:6" ht="16.2" x14ac:dyDescent="0.3">
      <c r="A37" s="4"/>
      <c r="B37" s="8" t="s">
        <v>13</v>
      </c>
      <c r="C37" s="9" t="s">
        <v>27</v>
      </c>
      <c r="D37" s="7">
        <v>26.4</v>
      </c>
      <c r="E37" s="7"/>
      <c r="F37" s="39"/>
    </row>
    <row r="38" spans="1:6" ht="16.2" x14ac:dyDescent="0.3">
      <c r="A38" s="4"/>
      <c r="B38" s="8" t="s">
        <v>119</v>
      </c>
      <c r="C38" s="9" t="s">
        <v>27</v>
      </c>
      <c r="D38" s="7">
        <v>15.6</v>
      </c>
      <c r="E38" s="7"/>
      <c r="F38" s="39"/>
    </row>
    <row r="39" spans="1:6" ht="16.2" x14ac:dyDescent="0.3">
      <c r="A39" s="4"/>
      <c r="B39" s="8" t="s">
        <v>14</v>
      </c>
      <c r="C39" s="9" t="s">
        <v>27</v>
      </c>
      <c r="D39" s="7">
        <f>48+48</f>
        <v>96</v>
      </c>
      <c r="E39" s="7"/>
      <c r="F39" s="39"/>
    </row>
    <row r="40" spans="1:6" ht="27.6" x14ac:dyDescent="0.3">
      <c r="A40" s="4">
        <v>2.5</v>
      </c>
      <c r="B40" s="11" t="s">
        <v>31</v>
      </c>
      <c r="C40" s="6"/>
      <c r="D40" s="7"/>
      <c r="E40" s="7"/>
      <c r="F40" s="39"/>
    </row>
    <row r="41" spans="1:6" x14ac:dyDescent="0.3">
      <c r="A41" s="4"/>
      <c r="B41" s="8" t="s">
        <v>15</v>
      </c>
      <c r="C41" s="9" t="s">
        <v>16</v>
      </c>
      <c r="D41" s="7">
        <v>434</v>
      </c>
      <c r="E41" s="7"/>
      <c r="F41" s="39"/>
    </row>
    <row r="42" spans="1:6" x14ac:dyDescent="0.3">
      <c r="A42" s="4"/>
      <c r="B42" s="8" t="s">
        <v>17</v>
      </c>
      <c r="C42" s="9" t="s">
        <v>16</v>
      </c>
      <c r="D42" s="7">
        <v>1216</v>
      </c>
      <c r="E42" s="7"/>
      <c r="F42" s="39"/>
    </row>
    <row r="43" spans="1:6" ht="27.6" x14ac:dyDescent="0.3">
      <c r="A43" s="134">
        <v>2.5</v>
      </c>
      <c r="B43" s="86" t="s">
        <v>123</v>
      </c>
      <c r="C43" s="83" t="s">
        <v>27</v>
      </c>
      <c r="D43" s="84">
        <v>24.81</v>
      </c>
      <c r="E43" s="84"/>
      <c r="F43" s="135"/>
    </row>
    <row r="44" spans="1:6" s="20" customFormat="1" ht="15.6" x14ac:dyDescent="0.3">
      <c r="A44" s="16"/>
      <c r="B44" s="17" t="s">
        <v>8</v>
      </c>
      <c r="C44" s="18"/>
      <c r="D44" s="19"/>
      <c r="E44" s="19"/>
      <c r="F44" s="46"/>
    </row>
    <row r="45" spans="1:6" x14ac:dyDescent="0.3">
      <c r="A45" s="4"/>
      <c r="B45" s="5" t="s">
        <v>18</v>
      </c>
      <c r="C45" s="6"/>
      <c r="D45" s="7"/>
      <c r="E45" s="7"/>
      <c r="F45" s="39"/>
    </row>
    <row r="46" spans="1:6" ht="27.6" x14ac:dyDescent="0.3">
      <c r="A46" s="4">
        <v>3.1</v>
      </c>
      <c r="B46" s="11" t="s">
        <v>47</v>
      </c>
      <c r="C46" s="9" t="s">
        <v>27</v>
      </c>
      <c r="D46" s="7">
        <v>72</v>
      </c>
      <c r="E46" s="7"/>
      <c r="F46" s="39"/>
    </row>
    <row r="47" spans="1:6" s="20" customFormat="1" ht="15.6" x14ac:dyDescent="0.3">
      <c r="A47" s="16"/>
      <c r="B47" s="17" t="s">
        <v>8</v>
      </c>
      <c r="C47" s="18"/>
      <c r="D47" s="19"/>
      <c r="E47" s="19"/>
      <c r="F47" s="46"/>
    </row>
    <row r="48" spans="1:6" x14ac:dyDescent="0.3">
      <c r="A48" s="4"/>
      <c r="B48" s="5" t="s">
        <v>19</v>
      </c>
      <c r="C48" s="6"/>
      <c r="D48" s="7"/>
      <c r="E48" s="7"/>
      <c r="F48" s="39"/>
    </row>
    <row r="49" spans="1:6" x14ac:dyDescent="0.3">
      <c r="A49" s="1"/>
      <c r="B49" s="5" t="s">
        <v>20</v>
      </c>
      <c r="C49" s="2"/>
      <c r="D49" s="3"/>
      <c r="E49" s="3"/>
      <c r="F49" s="40"/>
    </row>
    <row r="50" spans="1:6" ht="41.4" x14ac:dyDescent="0.3">
      <c r="A50" s="4">
        <v>1.1000000000000001</v>
      </c>
      <c r="B50" s="11" t="s">
        <v>120</v>
      </c>
      <c r="C50" s="2"/>
      <c r="D50" s="3"/>
      <c r="E50" s="3"/>
      <c r="F50" s="40"/>
    </row>
    <row r="51" spans="1:6" ht="16.2" x14ac:dyDescent="0.3">
      <c r="A51" s="4"/>
      <c r="B51" s="8" t="s">
        <v>21</v>
      </c>
      <c r="C51" s="9" t="s">
        <v>28</v>
      </c>
      <c r="D51" s="7">
        <f>1.6375+3.275+0.36</f>
        <v>5.2725</v>
      </c>
      <c r="E51" s="7"/>
      <c r="F51" s="39"/>
    </row>
    <row r="52" spans="1:6" ht="16.2" x14ac:dyDescent="0.3">
      <c r="A52" s="4"/>
      <c r="B52" s="8" t="s">
        <v>49</v>
      </c>
      <c r="C52" s="9" t="s">
        <v>28</v>
      </c>
      <c r="D52" s="7">
        <f>0.7175+0.432</f>
        <v>1.1495</v>
      </c>
      <c r="E52" s="7"/>
      <c r="F52" s="39"/>
    </row>
    <row r="53" spans="1:6" ht="16.2" x14ac:dyDescent="0.3">
      <c r="A53" s="4"/>
      <c r="B53" s="8" t="s">
        <v>53</v>
      </c>
      <c r="C53" s="9" t="s">
        <v>28</v>
      </c>
      <c r="D53" s="7">
        <f>1.8+3+1.125+1.8</f>
        <v>7.7249999999999996</v>
      </c>
      <c r="E53" s="7"/>
      <c r="F53" s="39"/>
    </row>
    <row r="54" spans="1:6" ht="16.2" x14ac:dyDescent="0.3">
      <c r="A54" s="4"/>
      <c r="B54" s="8" t="s">
        <v>52</v>
      </c>
      <c r="C54" s="9" t="s">
        <v>28</v>
      </c>
      <c r="D54" s="7">
        <f>4.5+4.5</f>
        <v>9</v>
      </c>
      <c r="E54" s="7"/>
      <c r="F54" s="39"/>
    </row>
    <row r="55" spans="1:6" ht="16.2" x14ac:dyDescent="0.3">
      <c r="A55" s="4"/>
      <c r="B55" s="8" t="s">
        <v>67</v>
      </c>
      <c r="C55" s="9" t="s">
        <v>28</v>
      </c>
      <c r="D55" s="7">
        <v>1.8839999999999999</v>
      </c>
      <c r="E55" s="7"/>
      <c r="F55" s="39"/>
    </row>
    <row r="56" spans="1:6" x14ac:dyDescent="0.3">
      <c r="A56" s="4">
        <v>1.2</v>
      </c>
      <c r="B56" s="8" t="s">
        <v>35</v>
      </c>
      <c r="C56" s="6"/>
      <c r="D56" s="7"/>
      <c r="E56" s="7"/>
      <c r="F56" s="39"/>
    </row>
    <row r="57" spans="1:6" ht="16.2" x14ac:dyDescent="0.3">
      <c r="A57" s="4"/>
      <c r="B57" s="8" t="s">
        <v>21</v>
      </c>
      <c r="C57" s="9" t="s">
        <v>27</v>
      </c>
      <c r="D57" s="26">
        <v>108.3</v>
      </c>
      <c r="E57" s="7"/>
      <c r="F57" s="39"/>
    </row>
    <row r="58" spans="1:6" ht="16.2" x14ac:dyDescent="0.3">
      <c r="A58" s="4"/>
      <c r="B58" s="8" t="s">
        <v>69</v>
      </c>
      <c r="C58" s="9" t="s">
        <v>27</v>
      </c>
      <c r="D58" s="7">
        <f>8.34+8.1</f>
        <v>16.439999999999998</v>
      </c>
      <c r="E58" s="7"/>
      <c r="F58" s="39"/>
    </row>
    <row r="59" spans="1:6" ht="16.2" x14ac:dyDescent="0.3">
      <c r="A59" s="4"/>
      <c r="B59" s="8" t="s">
        <v>50</v>
      </c>
      <c r="C59" s="9" t="s">
        <v>27</v>
      </c>
      <c r="D59" s="7">
        <v>87.3</v>
      </c>
      <c r="E59" s="7"/>
      <c r="F59" s="39"/>
    </row>
    <row r="60" spans="1:6" ht="16.2" x14ac:dyDescent="0.3">
      <c r="A60" s="4"/>
      <c r="B60" s="8" t="s">
        <v>51</v>
      </c>
      <c r="C60" s="9" t="s">
        <v>27</v>
      </c>
      <c r="D60" s="7">
        <v>57.6</v>
      </c>
      <c r="E60" s="7"/>
      <c r="F60" s="39"/>
    </row>
    <row r="61" spans="1:6" ht="16.2" x14ac:dyDescent="0.3">
      <c r="A61" s="4"/>
      <c r="B61" s="8" t="s">
        <v>70</v>
      </c>
      <c r="C61" s="9" t="s">
        <v>27</v>
      </c>
      <c r="D61" s="7">
        <v>1.9</v>
      </c>
      <c r="E61" s="7"/>
      <c r="F61" s="39"/>
    </row>
    <row r="62" spans="1:6" s="20" customFormat="1" ht="27.6" x14ac:dyDescent="0.3">
      <c r="A62" s="4">
        <v>1.3</v>
      </c>
      <c r="B62" s="11" t="s">
        <v>36</v>
      </c>
      <c r="C62" s="6"/>
      <c r="D62" s="7"/>
      <c r="E62" s="7"/>
      <c r="F62" s="39"/>
    </row>
    <row r="63" spans="1:6" x14ac:dyDescent="0.3">
      <c r="A63" s="4"/>
      <c r="B63" s="8" t="s">
        <v>22</v>
      </c>
      <c r="C63" s="9" t="s">
        <v>16</v>
      </c>
      <c r="D63" s="7">
        <f>326+24+119+60</f>
        <v>529</v>
      </c>
      <c r="E63" s="7"/>
      <c r="F63" s="39"/>
    </row>
    <row r="64" spans="1:6" x14ac:dyDescent="0.3">
      <c r="A64" s="4"/>
      <c r="B64" s="8" t="s">
        <v>17</v>
      </c>
      <c r="C64" s="9" t="s">
        <v>16</v>
      </c>
      <c r="D64" s="7">
        <f>289+325+32+62+78+87.2</f>
        <v>873.2</v>
      </c>
      <c r="E64" s="7"/>
      <c r="F64" s="39"/>
    </row>
    <row r="65" spans="1:6" s="20" customFormat="1" x14ac:dyDescent="0.3">
      <c r="A65" s="4"/>
      <c r="B65" s="8" t="s">
        <v>55</v>
      </c>
      <c r="C65" s="9" t="s">
        <v>16</v>
      </c>
      <c r="D65" s="7">
        <f>334+508+494+352</f>
        <v>1688</v>
      </c>
      <c r="E65" s="7"/>
      <c r="F65" s="39"/>
    </row>
    <row r="66" spans="1:6" ht="15.6" x14ac:dyDescent="0.3">
      <c r="A66" s="16"/>
      <c r="B66" s="17" t="s">
        <v>8</v>
      </c>
      <c r="C66" s="18"/>
      <c r="D66" s="19"/>
      <c r="E66" s="19"/>
      <c r="F66" s="46"/>
    </row>
    <row r="67" spans="1:6" x14ac:dyDescent="0.3">
      <c r="A67" s="4"/>
      <c r="B67" s="5" t="s">
        <v>37</v>
      </c>
      <c r="C67" s="6"/>
      <c r="D67" s="7"/>
      <c r="E67" s="7"/>
      <c r="F67" s="39"/>
    </row>
    <row r="68" spans="1:6" ht="27.6" x14ac:dyDescent="0.3">
      <c r="A68" s="4">
        <v>2.1</v>
      </c>
      <c r="B68" s="11" t="s">
        <v>121</v>
      </c>
      <c r="C68" s="9" t="s">
        <v>27</v>
      </c>
      <c r="D68" s="7">
        <v>440</v>
      </c>
      <c r="E68" s="7"/>
      <c r="F68" s="41"/>
    </row>
    <row r="69" spans="1:6" ht="27.6" x14ac:dyDescent="0.3">
      <c r="A69" s="4">
        <v>2.1</v>
      </c>
      <c r="B69" s="11" t="s">
        <v>54</v>
      </c>
      <c r="C69" s="9" t="s">
        <v>27</v>
      </c>
      <c r="D69" s="7">
        <v>73</v>
      </c>
      <c r="E69" s="7"/>
      <c r="F69" s="41"/>
    </row>
    <row r="70" spans="1:6" ht="15.6" x14ac:dyDescent="0.3">
      <c r="A70" s="16"/>
      <c r="B70" s="17" t="s">
        <v>8</v>
      </c>
      <c r="C70" s="18"/>
      <c r="D70" s="19"/>
      <c r="E70" s="19"/>
      <c r="F70" s="46"/>
    </row>
    <row r="71" spans="1:6" s="15" customFormat="1" ht="24" customHeight="1" x14ac:dyDescent="0.25">
      <c r="A71" s="4"/>
      <c r="B71" s="5" t="s">
        <v>23</v>
      </c>
      <c r="C71" s="6"/>
      <c r="D71" s="7"/>
      <c r="E71" s="7"/>
      <c r="F71" s="39"/>
    </row>
    <row r="72" spans="1:6" s="15" customFormat="1" ht="27.6" x14ac:dyDescent="0.25">
      <c r="A72" s="4">
        <v>3.1</v>
      </c>
      <c r="B72" s="13" t="s">
        <v>38</v>
      </c>
      <c r="C72" s="9" t="s">
        <v>27</v>
      </c>
      <c r="D72" s="7">
        <v>291</v>
      </c>
      <c r="E72" s="7"/>
      <c r="F72" s="41"/>
    </row>
    <row r="73" spans="1:6" s="15" customFormat="1" ht="27.6" x14ac:dyDescent="0.25">
      <c r="A73" s="4">
        <v>3.2</v>
      </c>
      <c r="B73" s="13" t="s">
        <v>56</v>
      </c>
      <c r="C73" s="9" t="s">
        <v>24</v>
      </c>
      <c r="D73" s="7">
        <v>20.25</v>
      </c>
      <c r="E73" s="10"/>
      <c r="F73" s="39"/>
    </row>
    <row r="74" spans="1:6" s="20" customFormat="1" ht="41.4" x14ac:dyDescent="0.3">
      <c r="A74" s="4">
        <v>3.3</v>
      </c>
      <c r="B74" s="13" t="s">
        <v>57</v>
      </c>
      <c r="C74" s="9" t="s">
        <v>24</v>
      </c>
      <c r="D74" s="7">
        <f>114+110</f>
        <v>224</v>
      </c>
      <c r="E74" s="29"/>
      <c r="F74" s="41"/>
    </row>
    <row r="75" spans="1:6" ht="41.4" x14ac:dyDescent="0.3">
      <c r="A75" s="4">
        <v>3.4</v>
      </c>
      <c r="B75" s="13" t="s">
        <v>58</v>
      </c>
      <c r="C75" s="9" t="s">
        <v>24</v>
      </c>
      <c r="D75" s="7">
        <f>55.1+43.41</f>
        <v>98.509999999999991</v>
      </c>
      <c r="E75" s="29"/>
      <c r="F75" s="41"/>
    </row>
    <row r="76" spans="1:6" ht="46.5" customHeight="1" x14ac:dyDescent="0.3">
      <c r="A76" s="4">
        <v>3.5</v>
      </c>
      <c r="B76" s="14" t="s">
        <v>44</v>
      </c>
      <c r="C76" s="9" t="s">
        <v>24</v>
      </c>
      <c r="D76" s="7">
        <v>320</v>
      </c>
      <c r="E76" s="7"/>
      <c r="F76" s="41"/>
    </row>
    <row r="77" spans="1:6" ht="27.6" x14ac:dyDescent="0.3">
      <c r="A77" s="4">
        <v>3.6</v>
      </c>
      <c r="B77" s="13" t="s">
        <v>59</v>
      </c>
      <c r="C77" s="27" t="s">
        <v>24</v>
      </c>
      <c r="D77" s="28">
        <v>40.5</v>
      </c>
      <c r="E77" s="28"/>
      <c r="F77" s="39"/>
    </row>
    <row r="78" spans="1:6" ht="27.6" x14ac:dyDescent="0.3">
      <c r="A78" s="4">
        <v>3.7</v>
      </c>
      <c r="B78" s="13" t="s">
        <v>40</v>
      </c>
      <c r="C78" s="27" t="s">
        <v>24</v>
      </c>
      <c r="D78" s="28">
        <v>20.454000000000001</v>
      </c>
      <c r="E78" s="28"/>
      <c r="F78" s="39"/>
    </row>
    <row r="79" spans="1:6" ht="15" x14ac:dyDescent="0.3">
      <c r="A79" s="4">
        <v>3.8</v>
      </c>
      <c r="B79" s="13" t="s">
        <v>43</v>
      </c>
      <c r="C79" s="27" t="s">
        <v>25</v>
      </c>
      <c r="D79" s="28">
        <v>8</v>
      </c>
      <c r="E79" s="28"/>
      <c r="F79" s="39"/>
    </row>
    <row r="80" spans="1:6" ht="15" x14ac:dyDescent="0.3">
      <c r="A80" s="4">
        <v>3.9</v>
      </c>
      <c r="B80" s="13" t="s">
        <v>60</v>
      </c>
      <c r="C80" s="27" t="s">
        <v>25</v>
      </c>
      <c r="D80" s="28">
        <v>1</v>
      </c>
      <c r="E80" s="28"/>
      <c r="F80" s="39"/>
    </row>
    <row r="81" spans="1:6" ht="15.6" x14ac:dyDescent="0.3">
      <c r="A81" s="16"/>
      <c r="B81" s="17" t="s">
        <v>8</v>
      </c>
      <c r="C81" s="18"/>
      <c r="D81" s="19"/>
      <c r="E81" s="19"/>
      <c r="F81" s="46"/>
    </row>
    <row r="82" spans="1:6" x14ac:dyDescent="0.3">
      <c r="A82" s="4"/>
      <c r="B82" s="5" t="s">
        <v>39</v>
      </c>
      <c r="C82" s="6"/>
      <c r="D82" s="7"/>
      <c r="E82" s="25"/>
      <c r="F82" s="39"/>
    </row>
    <row r="83" spans="1:6" ht="41.4" x14ac:dyDescent="0.3">
      <c r="A83" s="4">
        <v>4.0999999999999996</v>
      </c>
      <c r="B83" s="11" t="s">
        <v>45</v>
      </c>
      <c r="C83" s="2"/>
      <c r="D83" s="3"/>
      <c r="F83" s="40"/>
    </row>
    <row r="84" spans="1:6" s="20" customFormat="1" x14ac:dyDescent="0.3">
      <c r="A84" s="4"/>
      <c r="B84" s="8" t="s">
        <v>61</v>
      </c>
      <c r="C84" s="9" t="s">
        <v>25</v>
      </c>
      <c r="D84" s="7">
        <v>2</v>
      </c>
      <c r="E84" s="7"/>
      <c r="F84" s="39"/>
    </row>
    <row r="85" spans="1:6" x14ac:dyDescent="0.3">
      <c r="A85" s="4"/>
      <c r="B85" s="8" t="s">
        <v>62</v>
      </c>
      <c r="C85" s="9" t="s">
        <v>25</v>
      </c>
      <c r="D85" s="7">
        <v>2</v>
      </c>
      <c r="E85" s="7"/>
      <c r="F85" s="39"/>
    </row>
    <row r="86" spans="1:6" x14ac:dyDescent="0.3">
      <c r="A86" s="4"/>
      <c r="B86" s="8" t="s">
        <v>63</v>
      </c>
      <c r="C86" s="9" t="s">
        <v>25</v>
      </c>
      <c r="D86" s="7">
        <v>3</v>
      </c>
      <c r="E86" s="7"/>
      <c r="F86" s="39"/>
    </row>
    <row r="87" spans="1:6" x14ac:dyDescent="0.3">
      <c r="A87" s="4"/>
      <c r="B87" s="8" t="s">
        <v>64</v>
      </c>
      <c r="C87" s="9" t="s">
        <v>25</v>
      </c>
      <c r="D87" s="7">
        <v>2</v>
      </c>
      <c r="E87" s="7"/>
      <c r="F87" s="39"/>
    </row>
    <row r="88" spans="1:6" x14ac:dyDescent="0.3">
      <c r="A88" s="4"/>
      <c r="B88" s="8" t="s">
        <v>65</v>
      </c>
      <c r="C88" s="9" t="s">
        <v>25</v>
      </c>
      <c r="D88" s="7">
        <v>4</v>
      </c>
      <c r="E88" s="7"/>
      <c r="F88" s="39"/>
    </row>
    <row r="89" spans="1:6" x14ac:dyDescent="0.3">
      <c r="A89" s="4"/>
      <c r="B89" s="8" t="s">
        <v>66</v>
      </c>
      <c r="C89" s="9" t="s">
        <v>25</v>
      </c>
      <c r="D89" s="7">
        <v>8</v>
      </c>
      <c r="E89" s="7"/>
      <c r="F89" s="39"/>
    </row>
    <row r="90" spans="1:6" ht="15.6" x14ac:dyDescent="0.3">
      <c r="A90" s="16"/>
      <c r="B90" s="17" t="s">
        <v>8</v>
      </c>
      <c r="C90" s="18"/>
      <c r="D90" s="19"/>
      <c r="E90" s="19"/>
      <c r="F90" s="46"/>
    </row>
    <row r="91" spans="1:6" x14ac:dyDescent="0.3">
      <c r="A91" s="4"/>
      <c r="B91" s="5" t="s">
        <v>72</v>
      </c>
      <c r="C91" s="6"/>
      <c r="D91" s="7"/>
      <c r="E91" s="7"/>
      <c r="F91" s="39"/>
    </row>
    <row r="92" spans="1:6" ht="16.2" x14ac:dyDescent="0.3">
      <c r="A92" s="4">
        <v>5.0999999999999996</v>
      </c>
      <c r="B92" s="8" t="s">
        <v>71</v>
      </c>
      <c r="C92" s="9" t="s">
        <v>42</v>
      </c>
      <c r="D92" s="7">
        <f>12*20</f>
        <v>240</v>
      </c>
      <c r="E92" s="7"/>
      <c r="F92" s="39"/>
    </row>
    <row r="93" spans="1:6" ht="15.6" x14ac:dyDescent="0.3">
      <c r="A93" s="16"/>
      <c r="B93" s="17" t="s">
        <v>8</v>
      </c>
      <c r="C93" s="18"/>
      <c r="D93" s="19"/>
      <c r="E93" s="19"/>
      <c r="F93" s="46"/>
    </row>
    <row r="94" spans="1:6" x14ac:dyDescent="0.3">
      <c r="A94" s="4"/>
      <c r="B94" s="5" t="s">
        <v>73</v>
      </c>
      <c r="C94" s="6"/>
      <c r="D94" s="7"/>
      <c r="E94" s="7"/>
      <c r="F94" s="39"/>
    </row>
    <row r="95" spans="1:6" ht="41.4" x14ac:dyDescent="0.3">
      <c r="A95" s="4">
        <v>6.1</v>
      </c>
      <c r="B95" s="11" t="s">
        <v>41</v>
      </c>
      <c r="C95" s="2"/>
      <c r="D95" s="3"/>
      <c r="E95" s="3"/>
      <c r="F95" s="40"/>
    </row>
    <row r="96" spans="1:6" ht="16.2" x14ac:dyDescent="0.3">
      <c r="A96" s="4"/>
      <c r="B96" s="8" t="s">
        <v>26</v>
      </c>
      <c r="C96" s="9" t="s">
        <v>27</v>
      </c>
      <c r="D96" s="7">
        <v>590</v>
      </c>
      <c r="E96" s="7"/>
      <c r="F96" s="39"/>
    </row>
    <row r="97" spans="1:20" ht="16.2" x14ac:dyDescent="0.3">
      <c r="A97" s="4"/>
      <c r="B97" s="8" t="s">
        <v>68</v>
      </c>
      <c r="C97" s="9" t="s">
        <v>27</v>
      </c>
      <c r="D97" s="7">
        <f>436+9.6</f>
        <v>445.6</v>
      </c>
      <c r="E97" s="7"/>
      <c r="F97" s="39"/>
    </row>
    <row r="98" spans="1:20" s="20" customFormat="1" ht="15.6" x14ac:dyDescent="0.3">
      <c r="A98" s="16"/>
      <c r="B98" s="17" t="s">
        <v>8</v>
      </c>
      <c r="C98" s="18"/>
      <c r="D98" s="19"/>
      <c r="E98" s="19"/>
      <c r="F98" s="46"/>
    </row>
    <row r="99" spans="1:20" ht="15.6" x14ac:dyDescent="0.3">
      <c r="A99" s="30"/>
      <c r="B99" s="50"/>
      <c r="C99" s="30"/>
      <c r="D99" s="31"/>
      <c r="E99" s="15"/>
      <c r="F99" s="51"/>
    </row>
    <row r="100" spans="1:20" s="34" customFormat="1" ht="15.6" x14ac:dyDescent="0.3">
      <c r="A100" s="52"/>
      <c r="B100" s="53" t="s">
        <v>75</v>
      </c>
      <c r="C100" s="52"/>
      <c r="D100" s="54"/>
      <c r="E100" s="54"/>
      <c r="F100" s="55"/>
    </row>
    <row r="101" spans="1:20" s="15" customFormat="1" ht="15.6" x14ac:dyDescent="0.25">
      <c r="A101" s="56"/>
      <c r="B101" s="57" t="s">
        <v>6</v>
      </c>
      <c r="C101" s="58"/>
      <c r="D101" s="59"/>
      <c r="E101" s="59"/>
      <c r="F101" s="60"/>
    </row>
    <row r="102" spans="1:20" s="15" customFormat="1" ht="15.6" x14ac:dyDescent="0.25">
      <c r="A102" s="4"/>
      <c r="B102" s="33" t="s">
        <v>7</v>
      </c>
      <c r="C102" s="6"/>
      <c r="D102" s="7"/>
      <c r="E102" s="7"/>
      <c r="F102" s="39"/>
    </row>
    <row r="103" spans="1:20" s="15" customFormat="1" ht="27.6" x14ac:dyDescent="0.25">
      <c r="A103" s="4">
        <v>1.1000000000000001</v>
      </c>
      <c r="B103" s="11" t="s">
        <v>76</v>
      </c>
      <c r="C103" s="61" t="s">
        <v>28</v>
      </c>
      <c r="D103" s="62">
        <v>4.5</v>
      </c>
      <c r="E103" s="62"/>
      <c r="F103" s="62"/>
    </row>
    <row r="104" spans="1:20" s="15" customFormat="1" ht="27.6" x14ac:dyDescent="0.25">
      <c r="A104" s="4">
        <v>1.2</v>
      </c>
      <c r="B104" s="11" t="s">
        <v>30</v>
      </c>
      <c r="C104" s="61" t="s">
        <v>28</v>
      </c>
      <c r="D104" s="62">
        <v>4.5</v>
      </c>
      <c r="E104" s="62"/>
      <c r="F104" s="62"/>
    </row>
    <row r="105" spans="1:20" s="32" customFormat="1" ht="15.6" x14ac:dyDescent="0.25">
      <c r="A105" s="16"/>
      <c r="B105" s="17" t="s">
        <v>8</v>
      </c>
      <c r="C105" s="18"/>
      <c r="D105" s="19"/>
      <c r="E105" s="19"/>
      <c r="F105" s="46"/>
      <c r="N105" s="15"/>
      <c r="O105" s="15"/>
      <c r="P105" s="15"/>
      <c r="Q105" s="15"/>
      <c r="R105" s="15"/>
      <c r="S105" s="15"/>
      <c r="T105" s="15"/>
    </row>
    <row r="106" spans="1:20" s="15" customFormat="1" ht="15.6" x14ac:dyDescent="0.25">
      <c r="A106" s="1"/>
      <c r="B106" s="33" t="s">
        <v>9</v>
      </c>
      <c r="C106" s="6"/>
      <c r="D106" s="7"/>
      <c r="E106" s="7"/>
      <c r="F106" s="39"/>
    </row>
    <row r="107" spans="1:20" ht="27.6" x14ac:dyDescent="0.3">
      <c r="A107" s="4">
        <v>2.2000000000000002</v>
      </c>
      <c r="B107" s="11" t="s">
        <v>118</v>
      </c>
      <c r="C107" s="6"/>
      <c r="D107" s="62"/>
      <c r="E107" s="62"/>
      <c r="F107" s="62"/>
      <c r="N107" s="15"/>
      <c r="O107" s="15"/>
      <c r="P107" s="15"/>
      <c r="Q107" s="15"/>
      <c r="R107" s="15"/>
      <c r="S107" s="15"/>
      <c r="T107" s="15"/>
    </row>
    <row r="108" spans="1:20" ht="16.2" x14ac:dyDescent="0.3">
      <c r="A108" s="4"/>
      <c r="B108" s="97" t="s">
        <v>86</v>
      </c>
      <c r="C108" s="9" t="s">
        <v>28</v>
      </c>
      <c r="D108" s="62">
        <v>2.5</v>
      </c>
      <c r="E108" s="62"/>
      <c r="F108" s="62"/>
      <c r="N108" s="15"/>
      <c r="O108" s="15"/>
      <c r="P108" s="15"/>
      <c r="Q108" s="15"/>
      <c r="R108" s="15"/>
      <c r="S108" s="15"/>
      <c r="T108" s="15"/>
    </row>
    <row r="109" spans="1:20" s="15" customFormat="1" ht="15.6" x14ac:dyDescent="0.25">
      <c r="A109" s="16"/>
      <c r="B109" s="17" t="s">
        <v>8</v>
      </c>
      <c r="C109" s="18"/>
      <c r="D109" s="18"/>
      <c r="E109" s="19"/>
      <c r="F109" s="46"/>
    </row>
    <row r="110" spans="1:20" s="15" customFormat="1" ht="15.6" x14ac:dyDescent="0.25">
      <c r="A110" s="4"/>
      <c r="B110" s="33" t="s">
        <v>19</v>
      </c>
      <c r="C110" s="6"/>
      <c r="D110" s="7"/>
      <c r="E110" s="7"/>
      <c r="F110" s="39"/>
    </row>
    <row r="111" spans="1:20" s="15" customFormat="1" ht="15.6" x14ac:dyDescent="0.25">
      <c r="A111" s="1"/>
      <c r="B111" s="33" t="s">
        <v>87</v>
      </c>
      <c r="C111" s="2"/>
      <c r="D111" s="3"/>
      <c r="E111" s="3"/>
      <c r="F111" s="40"/>
    </row>
    <row r="112" spans="1:20" s="15" customFormat="1" ht="15" x14ac:dyDescent="0.25">
      <c r="A112" s="4">
        <v>1.1000000000000001</v>
      </c>
      <c r="B112" s="86" t="s">
        <v>88</v>
      </c>
      <c r="C112" s="2"/>
      <c r="D112" s="3"/>
      <c r="E112" s="3"/>
      <c r="F112" s="40"/>
    </row>
    <row r="113" spans="1:20" s="15" customFormat="1" ht="15" x14ac:dyDescent="0.25">
      <c r="A113" s="4"/>
      <c r="B113" s="97" t="s">
        <v>89</v>
      </c>
      <c r="C113" s="9" t="s">
        <v>90</v>
      </c>
      <c r="D113" s="62">
        <v>44</v>
      </c>
      <c r="E113" s="62"/>
      <c r="F113" s="62"/>
      <c r="N113" s="32"/>
      <c r="O113" s="32"/>
      <c r="P113" s="32"/>
      <c r="Q113" s="32"/>
      <c r="R113" s="32"/>
      <c r="S113" s="32"/>
      <c r="T113" s="32"/>
    </row>
    <row r="114" spans="1:20" s="15" customFormat="1" ht="15.6" x14ac:dyDescent="0.25">
      <c r="A114" s="16"/>
      <c r="B114" s="17" t="s">
        <v>8</v>
      </c>
      <c r="C114" s="18"/>
      <c r="D114" s="19"/>
      <c r="E114" s="19"/>
      <c r="F114" s="46"/>
    </row>
    <row r="115" spans="1:20" s="32" customFormat="1" ht="15.6" x14ac:dyDescent="0.25">
      <c r="A115" s="4"/>
      <c r="B115" s="33" t="s">
        <v>77</v>
      </c>
      <c r="C115" s="6"/>
      <c r="D115" s="7"/>
      <c r="E115" s="65"/>
      <c r="F115" s="39"/>
      <c r="N115" s="15"/>
      <c r="O115" s="15"/>
      <c r="P115" s="15"/>
      <c r="Q115" s="15"/>
      <c r="R115" s="15"/>
      <c r="S115" s="15"/>
      <c r="T115" s="15"/>
    </row>
    <row r="116" spans="1:20" s="15" customFormat="1" ht="41.4" x14ac:dyDescent="0.25">
      <c r="A116" s="4">
        <v>2.1</v>
      </c>
      <c r="B116" s="11" t="s">
        <v>78</v>
      </c>
      <c r="C116" s="2"/>
      <c r="D116" s="3"/>
      <c r="E116" s="3"/>
      <c r="F116" s="40"/>
    </row>
    <row r="117" spans="1:20" s="15" customFormat="1" ht="15" x14ac:dyDescent="0.25">
      <c r="A117" s="4"/>
      <c r="B117" s="8" t="s">
        <v>79</v>
      </c>
      <c r="C117" s="63" t="s">
        <v>25</v>
      </c>
      <c r="D117" s="62">
        <v>1</v>
      </c>
      <c r="E117" s="62"/>
      <c r="F117" s="62"/>
    </row>
    <row r="118" spans="1:20" s="15" customFormat="1" ht="15" x14ac:dyDescent="0.25">
      <c r="A118" s="67"/>
      <c r="B118" s="97" t="s">
        <v>91</v>
      </c>
      <c r="C118" s="68" t="s">
        <v>90</v>
      </c>
      <c r="D118" s="69">
        <v>20</v>
      </c>
      <c r="E118" s="69"/>
      <c r="F118" s="69"/>
    </row>
    <row r="119" spans="1:20" s="15" customFormat="1" ht="15.6" x14ac:dyDescent="0.25">
      <c r="A119" s="16"/>
      <c r="B119" s="17" t="s">
        <v>8</v>
      </c>
      <c r="C119" s="18"/>
      <c r="D119" s="19"/>
      <c r="E119" s="19"/>
      <c r="F119" s="46"/>
    </row>
    <row r="120" spans="1:20" s="15" customFormat="1" ht="15.6" x14ac:dyDescent="0.25">
      <c r="A120" s="92"/>
      <c r="B120" s="96" t="s">
        <v>85</v>
      </c>
      <c r="C120" s="93"/>
      <c r="D120" s="94"/>
      <c r="E120" s="94"/>
      <c r="F120" s="95"/>
    </row>
    <row r="121" spans="1:20" s="15" customFormat="1" ht="15.6" x14ac:dyDescent="0.25">
      <c r="A121" s="103"/>
      <c r="B121" s="104"/>
      <c r="C121" s="105"/>
      <c r="D121" s="106"/>
      <c r="E121" s="106"/>
      <c r="F121" s="107"/>
    </row>
    <row r="122" spans="1:20" s="15" customFormat="1" ht="15.6" x14ac:dyDescent="0.3">
      <c r="A122" s="98"/>
      <c r="B122" s="75" t="s">
        <v>81</v>
      </c>
      <c r="C122" s="99"/>
      <c r="D122" s="100"/>
      <c r="E122" s="101"/>
      <c r="F122" s="102"/>
    </row>
    <row r="123" spans="1:20" s="15" customFormat="1" ht="15.6" x14ac:dyDescent="0.25">
      <c r="A123" s="76"/>
      <c r="B123" s="77" t="s">
        <v>82</v>
      </c>
      <c r="C123" s="78"/>
      <c r="D123" s="79"/>
      <c r="E123" s="80"/>
      <c r="F123" s="81"/>
      <c r="M123" s="64"/>
    </row>
    <row r="124" spans="1:20" s="15" customFormat="1" ht="15.6" x14ac:dyDescent="0.25">
      <c r="A124" s="76"/>
      <c r="B124" s="77" t="s">
        <v>7</v>
      </c>
      <c r="C124" s="78"/>
      <c r="D124" s="79"/>
      <c r="E124" s="80"/>
      <c r="F124" s="81"/>
    </row>
    <row r="125" spans="1:20" s="15" customFormat="1" ht="27.6" x14ac:dyDescent="0.25">
      <c r="A125" s="108">
        <v>1.1000000000000001</v>
      </c>
      <c r="B125" s="82" t="s">
        <v>93</v>
      </c>
      <c r="C125" s="83" t="s">
        <v>27</v>
      </c>
      <c r="D125" s="84">
        <v>78</v>
      </c>
      <c r="E125" s="84"/>
      <c r="F125" s="84"/>
    </row>
    <row r="126" spans="1:20" s="15" customFormat="1" ht="16.2" x14ac:dyDescent="0.25">
      <c r="A126" s="108">
        <v>1.2</v>
      </c>
      <c r="B126" s="85" t="s">
        <v>83</v>
      </c>
      <c r="C126" s="83" t="s">
        <v>28</v>
      </c>
      <c r="D126" s="84">
        <v>78</v>
      </c>
      <c r="E126" s="84"/>
      <c r="F126" s="84"/>
    </row>
    <row r="127" spans="1:20" s="15" customFormat="1" ht="16.2" x14ac:dyDescent="0.25">
      <c r="A127" s="108">
        <v>1.3</v>
      </c>
      <c r="B127" s="86" t="s">
        <v>94</v>
      </c>
      <c r="C127" s="83" t="s">
        <v>28</v>
      </c>
      <c r="D127" s="84">
        <v>35</v>
      </c>
      <c r="E127" s="84"/>
      <c r="F127" s="84"/>
      <c r="G127" s="32"/>
      <c r="H127" s="32"/>
      <c r="I127" s="32"/>
      <c r="J127" s="32"/>
      <c r="K127" s="32"/>
      <c r="L127" s="32"/>
      <c r="N127" s="32"/>
      <c r="O127" s="32"/>
      <c r="P127" s="32"/>
      <c r="Q127" s="32"/>
      <c r="R127" s="32"/>
      <c r="S127" s="32"/>
      <c r="T127" s="32"/>
    </row>
    <row r="128" spans="1:20" s="15" customFormat="1" ht="16.2" x14ac:dyDescent="0.25">
      <c r="A128" s="109">
        <v>1.4</v>
      </c>
      <c r="B128" s="86" t="s">
        <v>84</v>
      </c>
      <c r="C128" s="83" t="s">
        <v>28</v>
      </c>
      <c r="D128" s="84">
        <v>10</v>
      </c>
      <c r="E128" s="84"/>
      <c r="F128" s="84"/>
    </row>
    <row r="129" spans="1:20" s="32" customFormat="1" ht="17.399999999999999" x14ac:dyDescent="0.25">
      <c r="A129" s="87"/>
      <c r="B129" s="74" t="s">
        <v>8</v>
      </c>
      <c r="C129" s="88"/>
      <c r="D129" s="89"/>
      <c r="E129" s="90"/>
      <c r="F129" s="91"/>
      <c r="G129" s="15"/>
      <c r="H129" s="15"/>
      <c r="I129" s="15"/>
      <c r="J129" s="15"/>
      <c r="K129" s="15"/>
      <c r="L129" s="15"/>
      <c r="N129" s="15"/>
      <c r="O129" s="15"/>
      <c r="P129" s="15"/>
      <c r="Q129" s="15"/>
      <c r="R129" s="15"/>
      <c r="S129" s="15"/>
      <c r="T129" s="15"/>
    </row>
    <row r="130" spans="1:20" s="15" customFormat="1" ht="15.6" x14ac:dyDescent="0.25">
      <c r="A130" s="70"/>
      <c r="B130" s="71" t="s">
        <v>80</v>
      </c>
      <c r="C130" s="72"/>
      <c r="D130" s="73"/>
      <c r="E130" s="73"/>
      <c r="F130" s="66"/>
    </row>
    <row r="131" spans="1:20" s="32" customFormat="1" ht="15.6" x14ac:dyDescent="0.3">
      <c r="A131" s="4">
        <v>7</v>
      </c>
      <c r="B131" s="33" t="s">
        <v>95</v>
      </c>
      <c r="C131" s="6"/>
      <c r="D131" s="7"/>
      <c r="E131" s="7"/>
      <c r="F131" s="48"/>
      <c r="G131" s="15"/>
      <c r="H131"/>
      <c r="I131"/>
      <c r="J131"/>
      <c r="K131"/>
      <c r="L131"/>
      <c r="N131"/>
      <c r="O131"/>
      <c r="P131"/>
      <c r="Q131"/>
      <c r="R131"/>
      <c r="S131"/>
      <c r="T131"/>
    </row>
    <row r="132" spans="1:20" s="15" customFormat="1" ht="15.6" x14ac:dyDescent="0.3">
      <c r="A132" s="4">
        <v>8</v>
      </c>
      <c r="B132" s="33" t="s">
        <v>96</v>
      </c>
      <c r="C132" s="6"/>
      <c r="D132" s="7"/>
      <c r="E132" s="7"/>
      <c r="F132" s="48"/>
      <c r="H132"/>
      <c r="I132"/>
      <c r="J132"/>
      <c r="K132"/>
      <c r="L132"/>
      <c r="N132"/>
      <c r="O132"/>
      <c r="P132"/>
      <c r="Q132"/>
      <c r="R132"/>
      <c r="S132"/>
      <c r="T132"/>
    </row>
    <row r="133" spans="1:20" ht="15.6" x14ac:dyDescent="0.3">
      <c r="A133" s="43"/>
      <c r="B133" s="49" t="s">
        <v>74</v>
      </c>
      <c r="C133" s="44"/>
      <c r="D133" s="45"/>
      <c r="E133" s="45"/>
      <c r="F133" s="47"/>
      <c r="G133" s="15"/>
      <c r="H133" s="15"/>
      <c r="I133" s="15"/>
      <c r="J133" s="15"/>
      <c r="K133" s="15"/>
      <c r="L133" s="15"/>
      <c r="N133" s="15"/>
      <c r="O133" s="15"/>
      <c r="P133" s="15"/>
      <c r="Q133" s="15"/>
      <c r="R133" s="15"/>
      <c r="S133" s="15"/>
      <c r="T133" s="15"/>
    </row>
    <row r="134" spans="1:20" ht="15.6" x14ac:dyDescent="0.3">
      <c r="A134" s="15"/>
      <c r="B134" s="15"/>
      <c r="C134" s="15"/>
      <c r="D134" s="15"/>
      <c r="E134" s="15"/>
      <c r="F134" s="15"/>
      <c r="G134" s="15"/>
      <c r="H134" s="15"/>
      <c r="I134" s="15"/>
      <c r="J134" s="15"/>
      <c r="K134" s="15"/>
      <c r="L134" s="15"/>
      <c r="N134" s="15"/>
      <c r="O134" s="15"/>
      <c r="P134" s="15"/>
      <c r="Q134" s="15"/>
      <c r="R134" s="15"/>
      <c r="S134" s="15"/>
      <c r="T134" s="15"/>
    </row>
    <row r="135" spans="1:20" s="15" customFormat="1" ht="30" customHeight="1" x14ac:dyDescent="0.25"/>
    <row r="136" spans="1:20" s="15" customFormat="1" ht="15" x14ac:dyDescent="0.25"/>
    <row r="137" spans="1:20" s="15" customFormat="1" ht="15" x14ac:dyDescent="0.25"/>
    <row r="138" spans="1:20" s="15" customFormat="1" ht="15" x14ac:dyDescent="0.25">
      <c r="H138" s="32"/>
      <c r="I138" s="32"/>
      <c r="J138" s="32"/>
      <c r="K138" s="32"/>
      <c r="L138" s="32"/>
      <c r="N138" s="32"/>
      <c r="O138" s="32"/>
      <c r="P138" s="32"/>
      <c r="Q138" s="32"/>
      <c r="R138" s="32"/>
      <c r="S138" s="32"/>
      <c r="T138" s="32"/>
    </row>
    <row r="139" spans="1:20" s="15" customFormat="1" ht="44.25" customHeight="1" x14ac:dyDescent="0.25"/>
    <row r="140" spans="1:20" s="32" customFormat="1" ht="15" x14ac:dyDescent="0.25">
      <c r="A140" s="15"/>
      <c r="B140" s="15"/>
      <c r="C140" s="15"/>
      <c r="D140" s="15"/>
      <c r="E140" s="15"/>
      <c r="F140" s="15"/>
      <c r="G140" s="15"/>
      <c r="H140" s="15"/>
      <c r="I140" s="15"/>
      <c r="J140" s="15"/>
      <c r="K140" s="15"/>
      <c r="L140" s="15"/>
      <c r="N140" s="15"/>
      <c r="O140" s="15"/>
      <c r="P140" s="15"/>
      <c r="Q140" s="15"/>
      <c r="R140" s="15"/>
      <c r="S140" s="15"/>
      <c r="T140" s="15"/>
    </row>
    <row r="141" spans="1:20" s="15" customFormat="1" ht="15" x14ac:dyDescent="0.25"/>
    <row r="142" spans="1:20" s="15" customFormat="1" ht="15" x14ac:dyDescent="0.25"/>
    <row r="143" spans="1:20" s="15" customFormat="1" ht="15" x14ac:dyDescent="0.25"/>
    <row r="144" spans="1:20" s="15" customFormat="1" ht="15" x14ac:dyDescent="0.25"/>
    <row r="145" spans="1:20" s="15" customFormat="1" ht="15" x14ac:dyDescent="0.25"/>
    <row r="146" spans="1:20" s="15" customFormat="1" ht="15" x14ac:dyDescent="0.25"/>
    <row r="147" spans="1:20" s="15" customFormat="1" ht="15" x14ac:dyDescent="0.25"/>
    <row r="148" spans="1:20" s="15" customFormat="1" ht="15" x14ac:dyDescent="0.25"/>
    <row r="149" spans="1:20" s="15" customFormat="1" ht="15" x14ac:dyDescent="0.25"/>
    <row r="150" spans="1:20" s="15" customFormat="1" ht="15" x14ac:dyDescent="0.25"/>
    <row r="151" spans="1:20" s="15" customFormat="1" ht="15" x14ac:dyDescent="0.25"/>
    <row r="152" spans="1:20" s="15" customFormat="1" ht="15" x14ac:dyDescent="0.25"/>
    <row r="153" spans="1:20" s="15" customFormat="1" ht="15" x14ac:dyDescent="0.25"/>
    <row r="154" spans="1:20" s="15" customFormat="1" ht="15" x14ac:dyDescent="0.25">
      <c r="H154" s="32"/>
      <c r="I154" s="32"/>
      <c r="J154" s="32"/>
      <c r="K154" s="32"/>
      <c r="L154" s="32"/>
      <c r="N154" s="32"/>
      <c r="O154" s="32"/>
      <c r="P154" s="32"/>
      <c r="Q154" s="32"/>
      <c r="R154" s="32"/>
      <c r="S154" s="32"/>
      <c r="T154" s="32"/>
    </row>
    <row r="155" spans="1:20" s="15" customFormat="1" ht="15" x14ac:dyDescent="0.25"/>
    <row r="156" spans="1:20" s="32" customFormat="1" ht="15" x14ac:dyDescent="0.25">
      <c r="A156" s="15"/>
      <c r="B156" s="15"/>
      <c r="C156" s="15"/>
      <c r="D156" s="15"/>
      <c r="E156" s="15"/>
      <c r="F156" s="15"/>
      <c r="G156" s="15"/>
      <c r="H156" s="15"/>
      <c r="I156" s="15"/>
      <c r="J156" s="15"/>
      <c r="K156" s="15"/>
      <c r="L156" s="15"/>
      <c r="N156" s="15"/>
      <c r="O156" s="15"/>
      <c r="P156" s="15"/>
      <c r="Q156" s="15"/>
      <c r="R156" s="15"/>
      <c r="S156" s="15"/>
      <c r="T156" s="15"/>
    </row>
    <row r="157" spans="1:20" s="15" customFormat="1" ht="15" x14ac:dyDescent="0.25"/>
    <row r="158" spans="1:20" s="15" customFormat="1" ht="15" x14ac:dyDescent="0.25"/>
    <row r="159" spans="1:20" s="15" customFormat="1" ht="19.8" x14ac:dyDescent="0.4">
      <c r="H159" s="36"/>
      <c r="I159" s="37"/>
      <c r="J159" s="37"/>
      <c r="K159" s="37"/>
      <c r="L159" s="37"/>
      <c r="N159" s="35"/>
      <c r="O159" s="35"/>
      <c r="P159" s="35"/>
      <c r="Q159" s="35"/>
      <c r="R159" s="35"/>
      <c r="S159" s="35"/>
      <c r="T159" s="35"/>
    </row>
    <row r="160" spans="1:20" s="15" customFormat="1" ht="19.8" x14ac:dyDescent="0.4">
      <c r="H160" s="36"/>
      <c r="I160" s="37"/>
      <c r="J160" s="37"/>
      <c r="K160" s="37"/>
      <c r="L160" s="37"/>
      <c r="N160" s="35"/>
      <c r="O160" s="35"/>
      <c r="P160" s="35"/>
      <c r="Q160" s="35"/>
      <c r="R160" s="35"/>
      <c r="S160" s="35"/>
      <c r="T160" s="35"/>
    </row>
    <row r="161" spans="1:20" s="35" customFormat="1" ht="19.8" x14ac:dyDescent="0.4">
      <c r="A161" s="15"/>
      <c r="B161" s="15"/>
      <c r="C161" s="15"/>
      <c r="D161" s="15"/>
      <c r="E161" s="15"/>
      <c r="F161" s="15"/>
      <c r="G161" s="15"/>
      <c r="H161" s="15"/>
      <c r="I161" s="15"/>
      <c r="J161" s="15"/>
      <c r="K161" s="15"/>
      <c r="L161" s="15"/>
      <c r="N161" s="15"/>
      <c r="O161" s="15"/>
      <c r="P161" s="15"/>
      <c r="Q161" s="15"/>
      <c r="R161" s="15"/>
      <c r="S161" s="15"/>
      <c r="T161" s="15"/>
    </row>
    <row r="162" spans="1:20" s="35" customFormat="1" ht="19.8" x14ac:dyDescent="0.4">
      <c r="A162" s="15"/>
      <c r="B162" s="15"/>
      <c r="C162" s="15"/>
      <c r="D162" s="15"/>
      <c r="E162" s="15"/>
      <c r="F162" s="15"/>
      <c r="G162" s="15"/>
      <c r="H162" s="15"/>
      <c r="I162" s="15"/>
      <c r="J162" s="15"/>
      <c r="K162" s="15"/>
      <c r="L162" s="15"/>
      <c r="N162" s="15"/>
      <c r="O162" s="15"/>
      <c r="P162" s="15"/>
      <c r="Q162" s="15"/>
      <c r="R162" s="15"/>
      <c r="S162" s="15"/>
      <c r="T162" s="15"/>
    </row>
    <row r="163" spans="1:20" s="15" customFormat="1" ht="15.6" x14ac:dyDescent="0.3">
      <c r="H163"/>
      <c r="I163"/>
      <c r="J163"/>
      <c r="K163"/>
      <c r="L163"/>
      <c r="N163"/>
      <c r="O163"/>
      <c r="P163"/>
      <c r="Q163"/>
      <c r="R163"/>
      <c r="S163"/>
      <c r="T163"/>
    </row>
    <row r="164" spans="1:20" s="15" customFormat="1" ht="15.6" x14ac:dyDescent="0.3">
      <c r="G164"/>
      <c r="H164"/>
      <c r="I164"/>
      <c r="J164"/>
      <c r="K164"/>
      <c r="L164"/>
      <c r="N164"/>
      <c r="O164"/>
      <c r="P164"/>
      <c r="Q164"/>
      <c r="R164"/>
      <c r="S164"/>
      <c r="T164"/>
    </row>
    <row r="165" spans="1:20" ht="15.6" x14ac:dyDescent="0.3">
      <c r="A165" s="15"/>
      <c r="B165" s="15"/>
      <c r="C165" s="15"/>
      <c r="D165" s="15"/>
      <c r="E165" s="15"/>
      <c r="F165" s="15"/>
    </row>
    <row r="166" spans="1:20" ht="15.6" x14ac:dyDescent="0.3">
      <c r="A166" s="15"/>
      <c r="B166" s="15"/>
      <c r="C166" s="15"/>
      <c r="D166" s="15"/>
      <c r="E166" s="15"/>
      <c r="F166" s="15"/>
    </row>
    <row r="167" spans="1:20" ht="15.6" x14ac:dyDescent="0.3">
      <c r="A167" s="15"/>
      <c r="B167" s="15"/>
      <c r="C167" s="15"/>
      <c r="D167" s="15"/>
      <c r="E167" s="15"/>
      <c r="F167" s="15"/>
    </row>
    <row r="168" spans="1:20" ht="15.6" x14ac:dyDescent="0.3">
      <c r="A168" s="15"/>
      <c r="B168" s="15"/>
      <c r="C168" s="15"/>
      <c r="D168" s="15"/>
      <c r="E168" s="15"/>
      <c r="F168" s="15"/>
    </row>
    <row r="169" spans="1:20" ht="15.6" x14ac:dyDescent="0.3">
      <c r="A169" s="15"/>
      <c r="B169" s="15"/>
      <c r="C169" s="15"/>
      <c r="D169" s="15"/>
      <c r="E169" s="15"/>
      <c r="F169" s="15"/>
    </row>
    <row r="170" spans="1:20" ht="15.6" x14ac:dyDescent="0.3">
      <c r="A170" s="15"/>
      <c r="B170" s="15"/>
      <c r="C170" s="15"/>
      <c r="D170" s="15"/>
      <c r="E170" s="15"/>
      <c r="F170" s="15"/>
    </row>
    <row r="171" spans="1:20" ht="15.6" x14ac:dyDescent="0.3">
      <c r="A171" s="15"/>
      <c r="B171" s="15"/>
      <c r="C171" s="15"/>
      <c r="D171" s="15"/>
      <c r="E171" s="15"/>
      <c r="F171" s="15"/>
    </row>
  </sheetData>
  <mergeCells count="1">
    <mergeCell ref="A1:F1"/>
  </mergeCells>
  <phoneticPr fontId="7" type="noConversion"/>
  <pageMargins left="0.7" right="0.7" top="0.75" bottom="0.75" header="0.3" footer="0.3"/>
  <pageSetup scale="58" orientation="portrait" r:id="rId1"/>
  <rowBreaks count="2" manualBreakCount="2">
    <brk id="47" max="5" man="1"/>
    <brk id="7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Joseph Struthers</cp:lastModifiedBy>
  <dcterms:created xsi:type="dcterms:W3CDTF">2023-01-18T06:19:36Z</dcterms:created>
  <dcterms:modified xsi:type="dcterms:W3CDTF">2023-02-19T10:10:32Z</dcterms:modified>
</cp:coreProperties>
</file>