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Docs\Logistics\Procurement\Tender\Tender 2025\Rehabilitation of waiting &amp; Store area - 2025\Tender Dossier - Waiting and store area - 2024\"/>
    </mc:Choice>
  </mc:AlternateContent>
  <bookViews>
    <workbookView xWindow="0" yWindow="0" windowWidth="20490" windowHeight="7620"/>
  </bookViews>
  <sheets>
    <sheet name="Site 1" sheetId="1" r:id="rId1"/>
  </sheets>
  <externalReferences>
    <externalReference r:id="rId2"/>
  </externalReferences>
  <definedNames>
    <definedName name="abce" localSheetId="0">#REF!</definedName>
    <definedName name="abce">#REF!</definedName>
    <definedName name="acc" localSheetId="0">#REF!</definedName>
    <definedName name="acc">#REF!</definedName>
    <definedName name="AccessControlSecurityEquipment" localSheetId="0">#REF!</definedName>
    <definedName name="AccessControlSecurityEquipment">#N/A</definedName>
    <definedName name="ASD" localSheetId="0">#REF!</definedName>
    <definedName name="ASD">#N/A</definedName>
    <definedName name="ASDF" localSheetId="0">#REF!</definedName>
    <definedName name="ASDF">#N/A</definedName>
    <definedName name="ASFSADFASD" localSheetId="0">#REF!</definedName>
    <definedName name="ASFSADFASD">#N/A</definedName>
    <definedName name="AutomaticFireDetection" localSheetId="0">#REF!</definedName>
    <definedName name="AutomaticFireDetection">#N/A</definedName>
    <definedName name="BoreConstruction" localSheetId="0">#REF!</definedName>
    <definedName name="BoreConstruction">#N/A</definedName>
    <definedName name="Brickwork" localSheetId="0">#REF!</definedName>
    <definedName name="Brickwork">#N/A</definedName>
    <definedName name="Carpets" localSheetId="0">#REF!</definedName>
    <definedName name="Carpets">#N/A</definedName>
    <definedName name="CementitiousToppings" localSheetId="0">#REF!</definedName>
    <definedName name="CementitiousToppings">#N/A</definedName>
    <definedName name="con" localSheetId="0">#REF!</definedName>
    <definedName name="con">#REF!</definedName>
    <definedName name="ConcreteFinish" localSheetId="0">#REF!</definedName>
    <definedName name="ConcreteFinish">#N/A</definedName>
    <definedName name="ConcreteGeneral" localSheetId="0">#REF!</definedName>
    <definedName name="ConcreteGeneral">#N/A</definedName>
    <definedName name="ConcretePavement" localSheetId="0">#REF!</definedName>
    <definedName name="ConcretePavement">#N/A</definedName>
    <definedName name="Demolition" localSheetId="0">#REF!</definedName>
    <definedName name="Demolition">#N/A</definedName>
    <definedName name="DistributionCabling" localSheetId="0">#REF!</definedName>
    <definedName name="DistributionCabling">#N/A</definedName>
    <definedName name="Doors" localSheetId="0">#REF!</definedName>
    <definedName name="Doors">#N/A</definedName>
    <definedName name="EarthBlockWalling" localSheetId="0">#REF!</definedName>
    <definedName name="EarthBlockWalling">#N/A</definedName>
    <definedName name="Earthwork" localSheetId="0">#REF!</definedName>
    <definedName name="Earthwork">#N/A</definedName>
    <definedName name="ElectricalServices" localSheetId="0">#REF!</definedName>
    <definedName name="ElectricalServices">#N/A</definedName>
    <definedName name="EmergencyEvacuationLighting" localSheetId="0">#REF!</definedName>
    <definedName name="EmergencyEvacuationLighting">#N/A</definedName>
    <definedName name="FireExtinguishersBlankets" localSheetId="0">#REF!</definedName>
    <definedName name="FireExtinguishersBlankets">#N/A</definedName>
    <definedName name="Fittings" localSheetId="0">#REF!</definedName>
    <definedName name="Fittings">#N/A</definedName>
    <definedName name="GeneralRequirements" localSheetId="0">#REF!</definedName>
    <definedName name="GeneralRequirements">#N/A</definedName>
    <definedName name="GeneratingSets" localSheetId="0">#REF!</definedName>
    <definedName name="GeneratingSets">#N/A</definedName>
    <definedName name="GlassBlockwork" localSheetId="0">#REF!</definedName>
    <definedName name="GlassBlockwork">#N/A</definedName>
    <definedName name="Glazing" localSheetId="0">#REF!</definedName>
    <definedName name="Glazing">#N/A</definedName>
    <definedName name="GroundwaterDrains" localSheetId="0">#REF!</definedName>
    <definedName name="GroundwaterDrains">#N/A</definedName>
    <definedName name="Insulation" localSheetId="0">#REF!</definedName>
    <definedName name="Insulation">#N/A</definedName>
    <definedName name="Joinery" localSheetId="0">#REF!</definedName>
    <definedName name="Joinery">#N/A</definedName>
    <definedName name="Labelling" localSheetId="0">#REF!</definedName>
    <definedName name="Labelling">#N/A</definedName>
    <definedName name="LandscapeSoilPlanting" localSheetId="0">#REF!</definedName>
    <definedName name="LandscapeSoilPlanting">#N/A</definedName>
    <definedName name="LandscpaeWallsFences" localSheetId="0">#REF!</definedName>
    <definedName name="LandscpaeWallsFences">#N/A</definedName>
    <definedName name="LightSteelwork" localSheetId="0">#REF!</definedName>
    <definedName name="LightSteelwork">#N/A</definedName>
    <definedName name="LightTemberwork" localSheetId="0">#REF!</definedName>
    <definedName name="LightTemberwork">#N/A</definedName>
    <definedName name="Lining" localSheetId="0">#REF!</definedName>
    <definedName name="Lining">#N/A</definedName>
    <definedName name="MainsCabling" localSheetId="0">#REF!</definedName>
    <definedName name="MainsCabling">#N/A</definedName>
    <definedName name="MechanicalServices" localSheetId="0">#REF!</definedName>
    <definedName name="MechanicalServices">#N/A</definedName>
    <definedName name="Metalwork" localSheetId="0">#REF!</definedName>
    <definedName name="Metalwork">#N/A</definedName>
    <definedName name="OtherItemsRequiringDetailedDescriptionSpecifications" localSheetId="0">#REF!</definedName>
    <definedName name="OtherItemsRequiringDetailedDescriptionSpecifications">#N/A</definedName>
    <definedName name="Painting" localSheetId="0">#REF!</definedName>
    <definedName name="Painting">#N/A</definedName>
    <definedName name="pakistan" localSheetId="0">#REF!</definedName>
    <definedName name="pakistan">#REF!</definedName>
    <definedName name="PartitionSystems" localSheetId="0">#REF!</definedName>
    <definedName name="PartitionSystems">#N/A</definedName>
    <definedName name="PavementBaseSubbase" localSheetId="0">#REF!</definedName>
    <definedName name="PavementBaseSubbase">#N/A</definedName>
    <definedName name="PavementKerbLinemarking" localSheetId="0">#REF!</definedName>
    <definedName name="PavementKerbLinemarking">#N/A</definedName>
    <definedName name="PaversMorterBed" localSheetId="0">#REF!</definedName>
    <definedName name="PaversMorterBed">#N/A</definedName>
    <definedName name="PaversSandBed" localSheetId="0">#REF!</definedName>
    <definedName name="PaversSandBed">#N/A</definedName>
    <definedName name="Plastering" localSheetId="0">#REF!</definedName>
    <definedName name="Plastering">#N/A</definedName>
    <definedName name="PrecastConcrete" localSheetId="0">#REF!</definedName>
    <definedName name="PrecastConcrete">#N/A</definedName>
    <definedName name="Preliminaries" localSheetId="0">#REF!</definedName>
    <definedName name="Preliminaries">#N/A</definedName>
    <definedName name="PressurisedWaterSupplySystem" localSheetId="0">#REF!</definedName>
    <definedName name="PressurisedWaterSupplySystem">#N/A</definedName>
    <definedName name="_xlnm.Print_Area" localSheetId="0">'Site 1'!$A$1:$H$70</definedName>
    <definedName name="_xlnm.Print_Titles" localSheetId="0">'Site 1'!$B:$D,'Site 1'!$1:$5</definedName>
    <definedName name="q" localSheetId="0">#REF!</definedName>
    <definedName name="q">#REF!</definedName>
    <definedName name="RainwaterPiping" localSheetId="0">#REF!</definedName>
    <definedName name="RainwaterPiping">#N/A</definedName>
    <definedName name="Roofing" localSheetId="0">#REF!</definedName>
    <definedName name="Roofing">#N/A</definedName>
    <definedName name="RoomDividers" localSheetId="0">#REF!</definedName>
    <definedName name="RoomDividers">#N/A</definedName>
    <definedName name="SanitaryOtherFixtures" localSheetId="0">#REF!</definedName>
    <definedName name="SanitaryOtherFixtures">#N/A</definedName>
    <definedName name="SanitationPiping" localSheetId="0">#REF!</definedName>
    <definedName name="SanitationPiping">#N/A</definedName>
    <definedName name="ServiceTrenching" localSheetId="0">#REF!</definedName>
    <definedName name="ServiceTrenching">#N/A</definedName>
    <definedName name="SitePreparation" localSheetId="0">#REF!</definedName>
    <definedName name="SitePreparation">#N/A</definedName>
    <definedName name="StainlessSteelBenches" localSheetId="0">#REF!</definedName>
    <definedName name="StainlessSteelBenches">#N/A</definedName>
    <definedName name="SteelworkPainting" localSheetId="0">#REF!</definedName>
    <definedName name="SteelworkPainting">#N/A</definedName>
    <definedName name="Stonework" localSheetId="0">#REF!</definedName>
    <definedName name="Stonework">#N/A</definedName>
    <definedName name="SuspendedCeiling" localSheetId="0">#REF!</definedName>
    <definedName name="SuspendedCeiling">#N/A</definedName>
    <definedName name="SuspendedCeilings" localSheetId="0">#REF!</definedName>
    <definedName name="SuspendedCeilings">#N/A</definedName>
    <definedName name="SwitchboardSubBoards" localSheetId="0">#REF!</definedName>
    <definedName name="SwitchboardSubBoards">#N/A</definedName>
    <definedName name="TelecommunicationCabling" localSheetId="0">#REF!</definedName>
    <definedName name="TelecommunicationCabling">#N/A</definedName>
    <definedName name="Tiling" localSheetId="0">#REF!</definedName>
    <definedName name="Tiling">#N/A</definedName>
    <definedName name="VinylFinishes" localSheetId="0">#REF!</definedName>
    <definedName name="VinylFinishes">#N/A</definedName>
    <definedName name="Waterproofing" localSheetId="0">#REF!</definedName>
    <definedName name="Waterproofing">#N/A</definedName>
    <definedName name="WaterServices" localSheetId="0">#REF!</definedName>
    <definedName name="WaterServices">#N/A</definedName>
    <definedName name="WaterSupplyPiping" localSheetId="0">#REF!</definedName>
    <definedName name="WaterSupplyPiping">#N/A</definedName>
    <definedName name="WindowCoverings" localSheetId="0">#REF!</definedName>
    <definedName name="WindowCoverings">#N/A</definedName>
    <definedName name="Windows" localSheetId="0">#REF!</definedName>
    <definedName name="Windows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1" l="1"/>
  <c r="E55" i="1" s="1"/>
  <c r="E46" i="1"/>
  <c r="E30" i="1"/>
  <c r="E24" i="1"/>
  <c r="E23" i="1"/>
  <c r="E20" i="1"/>
  <c r="E19" i="1"/>
  <c r="E16" i="1"/>
  <c r="E14" i="1"/>
  <c r="E13" i="1"/>
  <c r="E8" i="1"/>
  <c r="C1" i="1"/>
</calcChain>
</file>

<file path=xl/sharedStrings.xml><?xml version="1.0" encoding="utf-8"?>
<sst xmlns="http://schemas.openxmlformats.org/spreadsheetml/2006/main" count="108" uniqueCount="83">
  <si>
    <t>Project:</t>
  </si>
  <si>
    <t>Title:</t>
  </si>
  <si>
    <t>Site 1 nutrition site Renovation</t>
  </si>
  <si>
    <t xml:space="preserve">All Prices in US Dollars </t>
  </si>
  <si>
    <t>Item #</t>
  </si>
  <si>
    <t>Description of Work/Items</t>
  </si>
  <si>
    <t>Unit</t>
  </si>
  <si>
    <t>Qty</t>
  </si>
  <si>
    <t>Unit Rate</t>
  </si>
  <si>
    <t>Amount</t>
  </si>
  <si>
    <t xml:space="preserve">Excavation </t>
  </si>
  <si>
    <t>Excavation, backfilling and compaction in all kinds of soil, soft or hard, in footings, foundations &amp; trenches maintaining required slope for channels including disposal of surplus material to designated location as per specificaitons and instructions</t>
  </si>
  <si>
    <t>a</t>
  </si>
  <si>
    <t xml:space="preserve">excavate trench for plinth wall foundation </t>
  </si>
  <si>
    <t>Cu.m</t>
  </si>
  <si>
    <t>Sub-Total - Division 3000</t>
  </si>
  <si>
    <t>Masonry &amp; Concreting related structural works</t>
  </si>
  <si>
    <t>Masonry Works</t>
  </si>
  <si>
    <t>Supply, placing and laying of block masonry in 1:3 CSM for for masonry and concrete structures including curing as per drawings, specifications and instructions complete in all respects</t>
  </si>
  <si>
    <t>i</t>
  </si>
  <si>
    <t>200mm thick block masonry for store</t>
  </si>
  <si>
    <t>Sq.m</t>
  </si>
  <si>
    <t>ii</t>
  </si>
  <si>
    <t>Waiting shed floor lining</t>
  </si>
  <si>
    <t>Damp Proof Membrane (DPM)</t>
  </si>
  <si>
    <t xml:space="preserve">Supply bitumen-coated dpm material </t>
  </si>
  <si>
    <t>Concrete Works</t>
  </si>
  <si>
    <t>Providing, mixing, placing, vibrating &amp; curing of C25 Reinforced Cement Concrete in footings, foundations, slabs, columns etc. including formwork as per drawings, specifications and instructions complete in all respects</t>
  </si>
  <si>
    <t>Store</t>
  </si>
  <si>
    <t>Waiting Shed</t>
  </si>
  <si>
    <t xml:space="preserve">Steel reinforcement works </t>
  </si>
  <si>
    <t>Supply, cutting bending, fixing and placing of Grade 500 steel reinforcement bars including binding wire as per drawings, specifications and instructions complete in all respects g to detailed drawings</t>
  </si>
  <si>
    <t>Waiting shed floor</t>
  </si>
  <si>
    <t xml:space="preserve">Store floor  (A142 BRC) </t>
  </si>
  <si>
    <t>Sub Total - Item 4000</t>
  </si>
  <si>
    <t>Earth Works</t>
  </si>
  <si>
    <t>Gravel Wearing Course</t>
  </si>
  <si>
    <t>Supply, spread, level &amp; compaction in 300mm or less thick layers of natural soil and ground wearing course (GWC) material (murram) under foundations, walkways, backfilling, floors etc. compacted up to 95% modified AASHTO dry density as per drawings, specifications and instructions complete in all respects</t>
  </si>
  <si>
    <t>Waiting shed floor back fill</t>
  </si>
  <si>
    <t>Murram</t>
  </si>
  <si>
    <t>Sub Total - Item 5000</t>
  </si>
  <si>
    <t>Ceiling and Roofing Works</t>
  </si>
  <si>
    <t>Supply, fabrication, and installation of timber (4''x2'')</t>
  </si>
  <si>
    <t>m</t>
  </si>
  <si>
    <t>Supply all materials, fabricate and install 4x4 mesh to the waiting including framework and mosquito mesh (Length 50x1.2m Structure) for the waiting shed area</t>
  </si>
  <si>
    <t>LS</t>
  </si>
  <si>
    <t>Supply all materials, fabricate and install gauge 28 iron sheet cladding to the waiting shed , screenging shed including framework as per drawing and specification</t>
  </si>
  <si>
    <t>Sub-Total - Division 7000</t>
  </si>
  <si>
    <t>Doors &amp; Windows</t>
  </si>
  <si>
    <t>Supply, fabrication, and installation of wooden doors for the store including frames, hinges, anchor bolts, mortice locks &amp; and all related accessories complete as per drawings, specifications and instructions</t>
  </si>
  <si>
    <t xml:space="preserve">D1 ( size 1 x 2.2 m ) </t>
  </si>
  <si>
    <t>No's</t>
  </si>
  <si>
    <t>Supply, fabrication, and installation of Metallic casement windows for the storage area including frames, hinges,glass panes, anchor bolts,locks &amp; and all related accessories complete as per drawings, specifications and instructions</t>
  </si>
  <si>
    <t>W1   ( size 1 x 1.2m )</t>
  </si>
  <si>
    <t>Sub Total - Item 8000</t>
  </si>
  <si>
    <t xml:space="preserve">Plastering, Flooring </t>
  </si>
  <si>
    <t>Floor finishing</t>
  </si>
  <si>
    <t xml:space="preserve">Troweled finish cement-sand screed  </t>
  </si>
  <si>
    <t xml:space="preserve">In the floor to new waiting shed </t>
  </si>
  <si>
    <t>Sub Total - Item 9000</t>
  </si>
  <si>
    <t>Painting Works</t>
  </si>
  <si>
    <t>Interior &amp; Exterior Paint</t>
  </si>
  <si>
    <t>Supply, prepare &amp; apply three coats of approved colour &amp; quality paints to internal and external wall surfaces  including one primer coat, scraping, sanding &amp; cleaning of surfaces as per drawings, specifications and instructions complete in all respects</t>
  </si>
  <si>
    <t>Interior Surfaces</t>
  </si>
  <si>
    <t>Silk Vinyl Paint in Walls (gardenia)</t>
  </si>
  <si>
    <t>b</t>
  </si>
  <si>
    <t>Exterior surfaces</t>
  </si>
  <si>
    <t>Weather Guard – (Colour to be agreed)</t>
  </si>
  <si>
    <t>Sub Total - Item 10000</t>
  </si>
  <si>
    <t>Miscellaneous Works</t>
  </si>
  <si>
    <t>Dismantling and demolition of existing masonry, concrete structures, ceiling, doors, windows &amp; Tiles , crane services , transportation and disposal of debris to a designated point as per instructions complete in all respects</t>
  </si>
  <si>
    <t>B</t>
  </si>
  <si>
    <t>Dismantling Work</t>
  </si>
  <si>
    <t>Iron sheets</t>
  </si>
  <si>
    <t>Lm</t>
  </si>
  <si>
    <t>Sub Total - Item 15000</t>
  </si>
  <si>
    <t>Total</t>
  </si>
  <si>
    <t>Notes:</t>
  </si>
  <si>
    <t>A</t>
  </si>
  <si>
    <t>All works needed to complete the items above are included, even if not detailed above.</t>
  </si>
  <si>
    <t>Any doubts regarding the items above should be cleared during the site visit.</t>
  </si>
  <si>
    <t>C</t>
  </si>
  <si>
    <t>All works should be done according to specifications and instructions of the supervising engineer.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</si>
</sst>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 &quot;* #,##0.00&quot; &quot;;&quot; &quot;* \(#,##0.00\);&quot; &quot;* &quot;-&quot;??&quot; &quot;"/>
    <numFmt numFmtId="165" formatCode="_-* #,##0.00_-;_-* #,##0.00\-;_-* &quot;-&quot;??_-;_-@_-"/>
  </numFmts>
  <fonts count="14">
    <font>
      <sz val="10"/>
      <name val="Arial"/>
    </font>
    <font>
      <sz val="10"/>
      <name val="Arial"/>
    </font>
    <font>
      <b/>
      <sz val="14"/>
      <name val="Arabic Typesetting"/>
      <charset val="178"/>
    </font>
    <font>
      <sz val="14"/>
      <name val="Arabic Typesetting"/>
      <charset val="178"/>
    </font>
    <font>
      <b/>
      <sz val="12"/>
      <name val="Arabic Typesetting"/>
      <charset val="178"/>
    </font>
    <font>
      <sz val="12"/>
      <name val="Arabic Typesetting"/>
      <charset val="178"/>
    </font>
    <font>
      <b/>
      <sz val="12"/>
      <color rgb="FFFFFFFF"/>
      <name val="Arabic Typesetting"/>
      <charset val="178"/>
    </font>
    <font>
      <b/>
      <sz val="12"/>
      <color rgb="FF000000"/>
      <name val="Arabic Typesetting"/>
      <charset val="178"/>
    </font>
    <font>
      <sz val="12"/>
      <color rgb="FF000000"/>
      <name val="Arabic Typesetting"/>
      <charset val="178"/>
    </font>
    <font>
      <sz val="12"/>
      <color rgb="FFFF0000"/>
      <name val="Arabic Typesetting"/>
      <charset val="178"/>
    </font>
    <font>
      <b/>
      <sz val="14"/>
      <color rgb="FF000000"/>
      <name val="Arabic Typesetting"/>
      <charset val="178"/>
    </font>
    <font>
      <b/>
      <sz val="13"/>
      <name val="Arabic Typesetting"/>
      <charset val="178"/>
    </font>
    <font>
      <sz val="11"/>
      <color rgb="FF000000"/>
      <name val="Arial"/>
    </font>
    <font>
      <b/>
      <sz val="13"/>
      <color rgb="FF000000"/>
      <name val="Arabic Typesetting"/>
      <charset val="178"/>
    </font>
  </fonts>
  <fills count="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165" fontId="1" fillId="0" borderId="0">
      <protection locked="0"/>
    </xf>
    <xf numFmtId="0" fontId="1" fillId="0" borderId="0">
      <protection locked="0"/>
    </xf>
    <xf numFmtId="165" fontId="1" fillId="0" borderId="0">
      <protection locked="0"/>
    </xf>
    <xf numFmtId="165" fontId="1" fillId="0" borderId="0">
      <protection locked="0"/>
    </xf>
    <xf numFmtId="0" fontId="12" fillId="0" borderId="0">
      <protection locked="0"/>
    </xf>
    <xf numFmtId="0" fontId="1" fillId="0" borderId="0">
      <protection locked="0"/>
    </xf>
  </cellStyleXfs>
  <cellXfs count="63">
    <xf numFmtId="0" fontId="0" fillId="0" borderId="0" xfId="0">
      <alignment vertical="center"/>
    </xf>
    <xf numFmtId="49" fontId="2" fillId="0" borderId="0" xfId="1" applyNumberFormat="1" applyFont="1" applyAlignment="1" applyProtection="1">
      <alignment horizontal="left" vertical="center"/>
    </xf>
    <xf numFmtId="0" fontId="2" fillId="0" borderId="0" xfId="1" applyFont="1" applyAlignment="1" applyProtection="1">
      <alignment vertical="center"/>
    </xf>
    <xf numFmtId="0" fontId="3" fillId="0" borderId="0" xfId="1" applyFont="1" applyAlignment="1" applyProtection="1"/>
    <xf numFmtId="49" fontId="2" fillId="0" borderId="0" xfId="2" applyNumberFormat="1" applyFont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2" fillId="0" borderId="0" xfId="1" applyFont="1" applyAlignment="1" applyProtection="1">
      <alignment horizontal="center" vertical="center" wrapText="1"/>
    </xf>
    <xf numFmtId="0" fontId="2" fillId="0" borderId="0" xfId="1" applyFont="1" applyAlignment="1" applyProtection="1">
      <alignment vertical="center" wrapText="1"/>
    </xf>
    <xf numFmtId="49" fontId="4" fillId="0" borderId="0" xfId="1" applyNumberFormat="1" applyFont="1" applyAlignment="1" applyProtection="1">
      <alignment horizontal="left" vertical="center"/>
    </xf>
    <xf numFmtId="0" fontId="4" fillId="0" borderId="0" xfId="1" applyFont="1" applyAlignment="1" applyProtection="1">
      <alignment vertical="center" wrapText="1"/>
    </xf>
    <xf numFmtId="0" fontId="4" fillId="0" borderId="0" xfId="1" applyFont="1" applyAlignment="1" applyProtection="1">
      <alignment horizontal="center" vertical="center" wrapText="1"/>
    </xf>
    <xf numFmtId="0" fontId="5" fillId="0" borderId="0" xfId="1" applyFont="1" applyAlignment="1" applyProtection="1">
      <alignment vertical="center"/>
    </xf>
    <xf numFmtId="49" fontId="6" fillId="2" borderId="1" xfId="1" applyNumberFormat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164" fontId="6" fillId="2" borderId="2" xfId="2" applyNumberFormat="1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center" vertical="center" wrapText="1"/>
    </xf>
    <xf numFmtId="165" fontId="7" fillId="0" borderId="1" xfId="1" applyNumberFormat="1" applyFont="1" applyBorder="1" applyAlignment="1" applyProtection="1">
      <alignment horizontal="left" vertical="center" wrapText="1"/>
    </xf>
    <xf numFmtId="1" fontId="8" fillId="0" borderId="1" xfId="3" applyNumberFormat="1" applyFont="1" applyBorder="1" applyAlignment="1" applyProtection="1">
      <alignment horizontal="center" vertical="center"/>
    </xf>
    <xf numFmtId="40" fontId="8" fillId="0" borderId="1" xfId="4" applyNumberFormat="1" applyFont="1" applyBorder="1" applyAlignment="1" applyProtection="1">
      <alignment horizontal="center" vertical="center"/>
    </xf>
    <xf numFmtId="40" fontId="8" fillId="0" borderId="2" xfId="4" applyNumberFormat="1" applyFont="1" applyBorder="1" applyAlignment="1" applyProtection="1">
      <alignment horizontal="center" vertical="center"/>
    </xf>
    <xf numFmtId="0" fontId="8" fillId="0" borderId="1" xfId="3" applyFont="1" applyBorder="1" applyAlignment="1" applyProtection="1">
      <alignment horizontal="center" vertical="center" wrapText="1"/>
    </xf>
    <xf numFmtId="0" fontId="8" fillId="0" borderId="1" xfId="3" applyFont="1" applyBorder="1" applyAlignment="1" applyProtection="1">
      <alignment horizontal="left" vertical="center" wrapText="1"/>
    </xf>
    <xf numFmtId="0" fontId="7" fillId="3" borderId="1" xfId="5" applyFont="1" applyFill="1" applyBorder="1" applyAlignment="1" applyProtection="1">
      <alignment horizontal="center" vertical="center" wrapText="1"/>
    </xf>
    <xf numFmtId="49" fontId="7" fillId="3" borderId="1" xfId="6" applyNumberFormat="1" applyFont="1" applyFill="1" applyBorder="1" applyAlignment="1" applyProtection="1">
      <alignment horizontal="right" vertical="center" wrapText="1"/>
    </xf>
    <xf numFmtId="0" fontId="7" fillId="3" borderId="1" xfId="5" applyFont="1" applyFill="1" applyBorder="1" applyAlignment="1" applyProtection="1">
      <alignment horizontal="center" vertical="center"/>
    </xf>
    <xf numFmtId="4" fontId="7" fillId="3" borderId="1" xfId="7" applyNumberFormat="1" applyFont="1" applyFill="1" applyBorder="1" applyAlignment="1" applyProtection="1">
      <alignment horizontal="center" vertical="center" wrapText="1"/>
    </xf>
    <xf numFmtId="4" fontId="7" fillId="3" borderId="2" xfId="5" applyNumberFormat="1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" xfId="3" applyFont="1" applyBorder="1" applyAlignment="1" applyProtection="1">
      <alignment horizontal="center" vertical="center"/>
    </xf>
    <xf numFmtId="4" fontId="7" fillId="0" borderId="1" xfId="4" applyNumberFormat="1" applyFont="1" applyBorder="1" applyAlignment="1" applyProtection="1">
      <alignment horizontal="center" vertical="center"/>
    </xf>
    <xf numFmtId="4" fontId="7" fillId="0" borderId="2" xfId="4" applyNumberFormat="1" applyFont="1" applyBorder="1" applyAlignment="1" applyProtection="1">
      <alignment horizontal="center" vertical="center"/>
    </xf>
    <xf numFmtId="0" fontId="8" fillId="0" borderId="1" xfId="3" applyFont="1" applyBorder="1" applyAlignment="1" applyProtection="1">
      <alignment horizontal="center" vertical="center"/>
    </xf>
    <xf numFmtId="4" fontId="8" fillId="0" borderId="1" xfId="4" applyNumberFormat="1" applyFont="1" applyBorder="1" applyAlignment="1" applyProtection="1">
      <alignment horizontal="center" vertical="center"/>
    </xf>
    <xf numFmtId="4" fontId="8" fillId="0" borderId="2" xfId="4" applyNumberFormat="1" applyFont="1" applyBorder="1" applyAlignment="1" applyProtection="1">
      <alignment horizontal="center" vertical="center"/>
    </xf>
    <xf numFmtId="1" fontId="7" fillId="0" borderId="1" xfId="3" applyNumberFormat="1" applyFont="1" applyBorder="1" applyAlignment="1" applyProtection="1">
      <alignment horizontal="center" vertical="center"/>
    </xf>
    <xf numFmtId="40" fontId="7" fillId="0" borderId="1" xfId="4" applyNumberFormat="1" applyFont="1" applyBorder="1" applyAlignment="1" applyProtection="1">
      <alignment horizontal="center" vertical="center"/>
    </xf>
    <xf numFmtId="40" fontId="7" fillId="0" borderId="2" xfId="4" applyNumberFormat="1" applyFont="1" applyBorder="1" applyAlignment="1" applyProtection="1">
      <alignment horizontal="center" vertical="center"/>
    </xf>
    <xf numFmtId="0" fontId="7" fillId="3" borderId="3" xfId="5" applyFont="1" applyFill="1" applyBorder="1" applyAlignment="1" applyProtection="1">
      <alignment horizontal="center" vertical="center" wrapText="1"/>
    </xf>
    <xf numFmtId="49" fontId="7" fillId="3" borderId="3" xfId="6" applyNumberFormat="1" applyFont="1" applyFill="1" applyBorder="1" applyAlignment="1" applyProtection="1">
      <alignment horizontal="right" vertical="center" wrapText="1"/>
    </xf>
    <xf numFmtId="0" fontId="7" fillId="3" borderId="3" xfId="5" applyFont="1" applyFill="1" applyBorder="1" applyAlignment="1" applyProtection="1">
      <alignment horizontal="center" vertical="center"/>
    </xf>
    <xf numFmtId="4" fontId="7" fillId="3" borderId="3" xfId="7" applyNumberFormat="1" applyFont="1" applyFill="1" applyBorder="1" applyAlignment="1" applyProtection="1">
      <alignment horizontal="center" vertical="center" wrapText="1"/>
    </xf>
    <xf numFmtId="4" fontId="7" fillId="3" borderId="4" xfId="5" applyNumberFormat="1" applyFont="1" applyFill="1" applyBorder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 wrapText="1"/>
    </xf>
    <xf numFmtId="40" fontId="8" fillId="0" borderId="4" xfId="4" applyNumberFormat="1" applyFont="1" applyBorder="1" applyAlignment="1" applyProtection="1">
      <alignment horizontal="center" vertical="center"/>
    </xf>
    <xf numFmtId="0" fontId="9" fillId="0" borderId="1" xfId="3" applyFont="1" applyBorder="1" applyAlignment="1" applyProtection="1">
      <alignment horizontal="left" vertical="center" wrapText="1"/>
    </xf>
    <xf numFmtId="4" fontId="7" fillId="3" borderId="4" xfId="7" applyNumberFormat="1" applyFont="1" applyFill="1" applyBorder="1" applyAlignment="1" applyProtection="1">
      <alignment horizontal="center" vertical="center" wrapText="1"/>
    </xf>
    <xf numFmtId="4" fontId="7" fillId="3" borderId="2" xfId="7" applyNumberFormat="1" applyFont="1" applyFill="1" applyBorder="1" applyAlignment="1" applyProtection="1">
      <alignment horizontal="center" vertical="center" wrapText="1"/>
    </xf>
    <xf numFmtId="165" fontId="10" fillId="4" borderId="3" xfId="1" applyNumberFormat="1" applyFont="1" applyFill="1" applyBorder="1" applyAlignment="1" applyProtection="1">
      <alignment horizontal="center" vertical="center" wrapText="1"/>
    </xf>
    <xf numFmtId="165" fontId="10" fillId="4" borderId="3" xfId="1" applyNumberFormat="1" applyFont="1" applyFill="1" applyBorder="1" applyAlignment="1" applyProtection="1">
      <alignment horizontal="right" vertical="center" wrapText="1"/>
    </xf>
    <xf numFmtId="40" fontId="10" fillId="4" borderId="3" xfId="4" applyNumberFormat="1" applyFont="1" applyFill="1" applyBorder="1" applyAlignment="1" applyProtection="1">
      <alignment horizontal="center" vertical="center"/>
    </xf>
    <xf numFmtId="40" fontId="10" fillId="4" borderId="4" xfId="1" applyNumberFormat="1" applyFont="1" applyFill="1" applyBorder="1" applyAlignment="1" applyProtection="1">
      <alignment horizontal="center" vertical="center" wrapText="1"/>
    </xf>
    <xf numFmtId="0" fontId="4" fillId="0" borderId="0" xfId="1" applyFont="1" applyAlignment="1" applyProtection="1">
      <alignment vertical="center"/>
    </xf>
    <xf numFmtId="49" fontId="5" fillId="0" borderId="0" xfId="1" applyNumberFormat="1" applyFont="1" applyAlignment="1" applyProtection="1">
      <alignment horizontal="center" vertical="center"/>
    </xf>
    <xf numFmtId="0" fontId="5" fillId="0" borderId="0" xfId="1" applyFont="1" applyAlignment="1" applyProtection="1">
      <alignment horizontal="left" vertical="center"/>
    </xf>
    <xf numFmtId="0" fontId="5" fillId="0" borderId="0" xfId="1" applyFont="1" applyAlignment="1" applyProtection="1">
      <alignment horizontal="center" vertical="center"/>
    </xf>
    <xf numFmtId="0" fontId="11" fillId="0" borderId="0" xfId="1" applyFont="1" applyAlignment="1" applyProtection="1">
      <alignment vertical="center"/>
    </xf>
    <xf numFmtId="0" fontId="13" fillId="5" borderId="3" xfId="8" applyFont="1" applyFill="1" applyBorder="1" applyAlignment="1" applyProtection="1">
      <alignment vertical="center" wrapText="1"/>
    </xf>
    <xf numFmtId="0" fontId="13" fillId="5" borderId="5" xfId="8" applyFont="1" applyFill="1" applyBorder="1" applyAlignment="1" applyProtection="1">
      <alignment vertical="center" wrapText="1"/>
    </xf>
    <xf numFmtId="0" fontId="13" fillId="5" borderId="6" xfId="8" applyFont="1" applyFill="1" applyBorder="1" applyAlignment="1" applyProtection="1">
      <alignment vertical="center" wrapText="1"/>
    </xf>
    <xf numFmtId="49" fontId="8" fillId="0" borderId="4" xfId="9" applyNumberFormat="1" applyFont="1" applyBorder="1" applyAlignment="1" applyProtection="1">
      <alignment horizontal="center" vertical="center"/>
    </xf>
    <xf numFmtId="0" fontId="8" fillId="6" borderId="3" xfId="9" applyFont="1" applyFill="1" applyBorder="1" applyAlignment="1" applyProtection="1">
      <alignment vertical="center" wrapText="1"/>
    </xf>
    <xf numFmtId="0" fontId="8" fillId="6" borderId="5" xfId="9" applyFont="1" applyFill="1" applyBorder="1" applyAlignment="1" applyProtection="1">
      <alignment vertical="center" wrapText="1"/>
    </xf>
    <xf numFmtId="0" fontId="8" fillId="6" borderId="6" xfId="9" applyFont="1" applyFill="1" applyBorder="1" applyAlignment="1" applyProtection="1">
      <alignment vertical="center" wrapText="1"/>
    </xf>
  </cellXfs>
  <cellStyles count="10">
    <cellStyle name="Comma 2" xfId="4"/>
    <cellStyle name="Comma 2 2 2" xfId="7"/>
    <cellStyle name="Comma 3 2" xfId="6"/>
    <cellStyle name="Normal" xfId="0" builtinId="0"/>
    <cellStyle name="Normal 10" xfId="9"/>
    <cellStyle name="Normal 14" xfId="5"/>
    <cellStyle name="Normal 2" xfId="1"/>
    <cellStyle name="Normal 2 2" xfId="8"/>
    <cellStyle name="Normal 4" xfId="2"/>
    <cellStyle name="Normal 5" xfId="3"/>
  </cellStyles>
  <dxfs count="5">
    <dxf>
      <font>
        <i val="0"/>
        <condense val="0"/>
        <extend val="0"/>
        <color rgb="FFFFFFFF"/>
      </font>
    </dxf>
    <dxf>
      <font>
        <i val="0"/>
        <condense val="0"/>
        <extend val="0"/>
        <color rgb="FFFFFFFF"/>
      </font>
    </dxf>
    <dxf>
      <font>
        <i val="0"/>
        <condense val="0"/>
        <extend val="0"/>
        <color rgb="FFFFFFFF"/>
      </font>
    </dxf>
    <dxf>
      <font>
        <i val="0"/>
        <condense val="0"/>
        <extend val="0"/>
        <color rgb="FFFFFFFF"/>
      </font>
    </dxf>
    <dxf>
      <font>
        <i val="0"/>
        <condense val="0"/>
        <extend val="0"/>
        <color rgb="FFFFFF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Docs/Logistics/Procurement/Tender/Tender%202025/Rehabilitation%20of%20waiting%20&amp;%20Store%20area%20-%202025/Cost%20Estimates_%20SC%20Rehabibilation%20-%20Lake%20State%20for%20WFP%20-%202024_FINAL%20-%20Copy%203112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Contractor General Obligations"/>
      <sheetName val="Adior PHCC"/>
      <sheetName val="Nyang PHCC"/>
      <sheetName val="Khaltok PHCU"/>
      <sheetName val="Duong Gok Nutrition Site"/>
      <sheetName val="Marik Nutrition Site"/>
      <sheetName val="Site 1"/>
      <sheetName val="Site 2"/>
      <sheetName val="Site 3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C1" t="str">
            <v>Renovation/Rehabilitation of Nutrition Sites in Lakes State, Republic of South Sudan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1859C"/>
    <outlinePr summaryBelow="0" summaryRight="0"/>
    <pageSetUpPr autoPageBreaks="0"/>
  </sheetPr>
  <dimension ref="A1:IV106"/>
  <sheetViews>
    <sheetView tabSelected="1" zoomScaleSheetLayoutView="100" workbookViewId="0">
      <selection activeCell="C12" sqref="C12"/>
    </sheetView>
  </sheetViews>
  <sheetFormatPr defaultColWidth="72.42578125" defaultRowHeight="15"/>
  <cols>
    <col min="1" max="1" width="0.5703125" style="11" customWidth="1"/>
    <col min="2" max="2" width="8.85546875" style="52" customWidth="1"/>
    <col min="3" max="3" width="75.140625" style="53" customWidth="1"/>
    <col min="4" max="4" width="6.85546875" style="54" customWidth="1"/>
    <col min="5" max="5" width="9.42578125" style="54" customWidth="1"/>
    <col min="6" max="6" width="11.85546875" style="54" customWidth="1"/>
    <col min="7" max="7" width="15.5703125" style="54" customWidth="1"/>
    <col min="8" max="8" width="0.85546875" style="11" customWidth="1"/>
    <col min="9" max="9" width="14.42578125" style="11" bestFit="1" customWidth="1"/>
    <col min="10" max="253" width="9.42578125" style="11" customWidth="1"/>
    <col min="254" max="254" width="0.5703125" style="11" customWidth="1"/>
    <col min="255" max="255" width="11.5703125" style="11" customWidth="1"/>
    <col min="256" max="16384" width="72.42578125" style="11"/>
  </cols>
  <sheetData>
    <row r="1" spans="2:7" s="3" customFormat="1" ht="22.5" customHeight="1">
      <c r="B1" s="1" t="s">
        <v>0</v>
      </c>
      <c r="C1" s="2" t="str">
        <f>'[1]Marik Nutrition Site'!C1</f>
        <v>Renovation/Rehabilitation of Nutrition Sites in Lakes State, Republic of South Sudan</v>
      </c>
      <c r="D1" s="2"/>
      <c r="E1" s="2"/>
      <c r="F1" s="2"/>
      <c r="G1" s="2"/>
    </row>
    <row r="2" spans="2:7" s="3" customFormat="1" ht="22.5" customHeight="1">
      <c r="B2" s="4" t="s">
        <v>1</v>
      </c>
      <c r="C2" s="5" t="s">
        <v>2</v>
      </c>
      <c r="D2" s="6"/>
      <c r="E2" s="6"/>
      <c r="F2" s="6"/>
      <c r="G2" s="6"/>
    </row>
    <row r="3" spans="2:7" s="3" customFormat="1" ht="15" customHeight="1">
      <c r="B3" s="1"/>
      <c r="C3" s="7" t="s">
        <v>3</v>
      </c>
      <c r="D3" s="6"/>
      <c r="E3" s="6"/>
      <c r="F3" s="6"/>
      <c r="G3" s="6"/>
    </row>
    <row r="4" spans="2:7" ht="15" customHeight="1">
      <c r="B4" s="8"/>
      <c r="C4" s="9"/>
      <c r="D4" s="10"/>
      <c r="E4" s="10"/>
      <c r="F4" s="10"/>
      <c r="G4" s="10"/>
    </row>
    <row r="5" spans="2:7" s="10" customFormat="1" ht="15.75">
      <c r="B5" s="12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4" t="s">
        <v>9</v>
      </c>
    </row>
    <row r="6" spans="2:7" s="10" customFormat="1" ht="15.75">
      <c r="B6" s="15">
        <v>3000</v>
      </c>
      <c r="C6" s="16" t="s">
        <v>10</v>
      </c>
      <c r="D6" s="17"/>
      <c r="E6" s="18"/>
      <c r="F6" s="18"/>
      <c r="G6" s="19"/>
    </row>
    <row r="7" spans="2:7" s="10" customFormat="1" ht="59.25" customHeight="1">
      <c r="B7" s="20">
        <v>30.01</v>
      </c>
      <c r="C7" s="21" t="s">
        <v>11</v>
      </c>
      <c r="D7" s="17"/>
      <c r="E7" s="18"/>
      <c r="F7" s="18"/>
      <c r="G7" s="19"/>
    </row>
    <row r="8" spans="2:7" s="10" customFormat="1" ht="15.75">
      <c r="B8" s="20" t="s">
        <v>12</v>
      </c>
      <c r="C8" s="21" t="s">
        <v>13</v>
      </c>
      <c r="D8" s="17" t="s">
        <v>14</v>
      </c>
      <c r="E8" s="18">
        <f>(16*0.6*0.8)+(50*0.6*0.1)+(50*0.6*0.1)</f>
        <v>13.68</v>
      </c>
      <c r="F8" s="18"/>
      <c r="G8" s="19"/>
    </row>
    <row r="9" spans="2:7" s="10" customFormat="1" ht="15.75">
      <c r="B9" s="22"/>
      <c r="C9" s="23" t="s">
        <v>15</v>
      </c>
      <c r="D9" s="24"/>
      <c r="E9" s="25"/>
      <c r="F9" s="25"/>
      <c r="G9" s="26"/>
    </row>
    <row r="10" spans="2:7" s="10" customFormat="1" ht="15.75">
      <c r="B10" s="15">
        <v>4000</v>
      </c>
      <c r="C10" s="27" t="s">
        <v>16</v>
      </c>
      <c r="D10" s="28"/>
      <c r="E10" s="29"/>
      <c r="F10" s="29"/>
      <c r="G10" s="30"/>
    </row>
    <row r="11" spans="2:7" s="10" customFormat="1" ht="15.75">
      <c r="B11" s="20">
        <v>40.01</v>
      </c>
      <c r="C11" s="21" t="s">
        <v>17</v>
      </c>
      <c r="D11" s="31"/>
      <c r="E11" s="32"/>
      <c r="F11" s="32"/>
      <c r="G11" s="33"/>
    </row>
    <row r="12" spans="2:7" s="10" customFormat="1" ht="45" customHeight="1">
      <c r="B12" s="20"/>
      <c r="C12" s="21" t="s">
        <v>18</v>
      </c>
      <c r="D12" s="31"/>
      <c r="E12" s="32"/>
      <c r="F12" s="32"/>
      <c r="G12" s="33"/>
    </row>
    <row r="13" spans="2:7" s="10" customFormat="1" ht="15.75">
      <c r="B13" s="20" t="s">
        <v>19</v>
      </c>
      <c r="C13" s="21" t="s">
        <v>20</v>
      </c>
      <c r="D13" s="17" t="s">
        <v>21</v>
      </c>
      <c r="E13" s="18">
        <f>(12*4.6)</f>
        <v>55.199999999999996</v>
      </c>
      <c r="F13" s="18"/>
      <c r="G13" s="19"/>
    </row>
    <row r="14" spans="2:7" s="10" customFormat="1" ht="15.75">
      <c r="B14" s="20" t="s">
        <v>22</v>
      </c>
      <c r="C14" s="21" t="s">
        <v>23</v>
      </c>
      <c r="D14" s="17" t="s">
        <v>21</v>
      </c>
      <c r="E14" s="18">
        <f>(50*0.8)+(50*0.8)</f>
        <v>80</v>
      </c>
      <c r="F14" s="18"/>
      <c r="G14" s="19"/>
    </row>
    <row r="15" spans="2:7" s="10" customFormat="1" ht="15.75">
      <c r="B15" s="20">
        <v>40.020000000000003</v>
      </c>
      <c r="C15" s="21" t="s">
        <v>24</v>
      </c>
      <c r="D15" s="17"/>
      <c r="E15" s="18"/>
      <c r="F15" s="18"/>
      <c r="G15" s="19"/>
    </row>
    <row r="16" spans="2:7" s="10" customFormat="1" ht="15.75">
      <c r="B16" s="20" t="s">
        <v>19</v>
      </c>
      <c r="C16" s="21" t="s">
        <v>25</v>
      </c>
      <c r="D16" s="17" t="s">
        <v>21</v>
      </c>
      <c r="E16" s="18">
        <f>(4*4)</f>
        <v>16</v>
      </c>
      <c r="F16" s="18"/>
      <c r="G16" s="19"/>
    </row>
    <row r="17" spans="2:7" s="10" customFormat="1" ht="15.75">
      <c r="B17" s="20">
        <v>40.03</v>
      </c>
      <c r="C17" s="21" t="s">
        <v>26</v>
      </c>
      <c r="D17" s="17"/>
      <c r="E17" s="18"/>
      <c r="F17" s="18"/>
      <c r="G17" s="19"/>
    </row>
    <row r="18" spans="2:7" s="10" customFormat="1" ht="41.25" customHeight="1">
      <c r="B18" s="20"/>
      <c r="C18" s="21" t="s">
        <v>27</v>
      </c>
      <c r="D18" s="17"/>
      <c r="E18" s="18"/>
      <c r="F18" s="18"/>
      <c r="G18" s="19"/>
    </row>
    <row r="19" spans="2:7" s="10" customFormat="1" ht="15.75">
      <c r="B19" s="20" t="s">
        <v>19</v>
      </c>
      <c r="C19" s="21" t="s">
        <v>28</v>
      </c>
      <c r="D19" s="17" t="s">
        <v>14</v>
      </c>
      <c r="E19" s="18">
        <f>(3.2*3.2*0.1)+(12*0.6*0.1)</f>
        <v>1.7440000000000002</v>
      </c>
      <c r="F19" s="18"/>
      <c r="G19" s="19"/>
    </row>
    <row r="20" spans="2:7" s="10" customFormat="1" ht="15.75">
      <c r="B20" s="20" t="s">
        <v>22</v>
      </c>
      <c r="C20" s="21" t="s">
        <v>29</v>
      </c>
      <c r="D20" s="17" t="s">
        <v>14</v>
      </c>
      <c r="E20" s="18">
        <f>(19*6*0.1)+(19*6*0.1)</f>
        <v>22.8</v>
      </c>
      <c r="F20" s="18"/>
      <c r="G20" s="19"/>
    </row>
    <row r="21" spans="2:7" s="10" customFormat="1" ht="15.75">
      <c r="B21" s="20">
        <v>40.04</v>
      </c>
      <c r="C21" s="21" t="s">
        <v>30</v>
      </c>
      <c r="D21" s="17"/>
      <c r="E21" s="18"/>
      <c r="F21" s="18"/>
      <c r="G21" s="19"/>
    </row>
    <row r="22" spans="2:7" s="10" customFormat="1" ht="51.75" customHeight="1">
      <c r="B22" s="20"/>
      <c r="C22" s="21" t="s">
        <v>31</v>
      </c>
      <c r="D22" s="17"/>
      <c r="E22" s="18"/>
      <c r="F22" s="18"/>
      <c r="G22" s="19"/>
    </row>
    <row r="23" spans="2:7" s="10" customFormat="1" ht="15.75">
      <c r="B23" s="20" t="s">
        <v>19</v>
      </c>
      <c r="C23" s="21" t="s">
        <v>32</v>
      </c>
      <c r="D23" s="17" t="s">
        <v>21</v>
      </c>
      <c r="E23" s="18">
        <f>(19*6)+(19*6)</f>
        <v>228</v>
      </c>
      <c r="F23" s="18"/>
      <c r="G23" s="19"/>
    </row>
    <row r="24" spans="2:7" s="10" customFormat="1" ht="15.75">
      <c r="B24" s="20" t="s">
        <v>22</v>
      </c>
      <c r="C24" s="21" t="s">
        <v>33</v>
      </c>
      <c r="D24" s="17" t="s">
        <v>21</v>
      </c>
      <c r="E24" s="18">
        <f>(14*4)</f>
        <v>56</v>
      </c>
      <c r="F24" s="18"/>
      <c r="G24" s="19"/>
    </row>
    <row r="25" spans="2:7" s="10" customFormat="1" ht="15.75">
      <c r="B25" s="22"/>
      <c r="C25" s="23" t="s">
        <v>34</v>
      </c>
      <c r="D25" s="24"/>
      <c r="E25" s="25"/>
      <c r="F25" s="25"/>
      <c r="G25" s="26"/>
    </row>
    <row r="26" spans="2:7" s="10" customFormat="1" ht="15.75">
      <c r="B26" s="15">
        <v>5000</v>
      </c>
      <c r="C26" s="27" t="s">
        <v>35</v>
      </c>
      <c r="D26" s="34"/>
      <c r="E26" s="35"/>
      <c r="F26" s="35"/>
      <c r="G26" s="36"/>
    </row>
    <row r="27" spans="2:7" s="10" customFormat="1" ht="15.75">
      <c r="B27" s="20">
        <v>50.01</v>
      </c>
      <c r="C27" s="21" t="s">
        <v>36</v>
      </c>
      <c r="D27" s="17"/>
      <c r="E27" s="18"/>
      <c r="F27" s="18"/>
      <c r="G27" s="19"/>
    </row>
    <row r="28" spans="2:7" s="10" customFormat="1" ht="48.75" customHeight="1">
      <c r="B28" s="20"/>
      <c r="C28" s="21" t="s">
        <v>37</v>
      </c>
      <c r="D28" s="17"/>
      <c r="E28" s="18"/>
      <c r="F28" s="18"/>
      <c r="G28" s="19"/>
    </row>
    <row r="29" spans="2:7" s="10" customFormat="1" ht="15.75">
      <c r="B29" s="20"/>
      <c r="C29" s="21" t="s">
        <v>38</v>
      </c>
      <c r="D29" s="17"/>
      <c r="E29" s="18"/>
      <c r="F29" s="18"/>
      <c r="G29" s="19"/>
    </row>
    <row r="30" spans="2:7" s="10" customFormat="1" ht="15.75">
      <c r="B30" s="20" t="s">
        <v>19</v>
      </c>
      <c r="C30" s="21" t="s">
        <v>39</v>
      </c>
      <c r="D30" s="17" t="s">
        <v>14</v>
      </c>
      <c r="E30" s="18">
        <f>(19*6*0.3)+(19*6*0.3)</f>
        <v>68.399999999999991</v>
      </c>
      <c r="F30" s="18"/>
      <c r="G30" s="19"/>
    </row>
    <row r="31" spans="2:7" s="10" customFormat="1" ht="15.75">
      <c r="B31" s="22"/>
      <c r="C31" s="23" t="s">
        <v>40</v>
      </c>
      <c r="D31" s="24"/>
      <c r="E31" s="25"/>
      <c r="F31" s="25"/>
      <c r="G31" s="26"/>
    </row>
    <row r="32" spans="2:7" s="10" customFormat="1" ht="15.75">
      <c r="B32" s="15">
        <v>7000</v>
      </c>
      <c r="C32" s="27" t="s">
        <v>41</v>
      </c>
      <c r="D32" s="28"/>
      <c r="E32" s="29"/>
      <c r="F32" s="29"/>
      <c r="G32" s="30"/>
    </row>
    <row r="33" spans="2:7" s="10" customFormat="1" ht="15.75">
      <c r="B33" s="20">
        <v>70.010000000000005</v>
      </c>
      <c r="C33" s="21" t="s">
        <v>42</v>
      </c>
      <c r="D33" s="31" t="s">
        <v>43</v>
      </c>
      <c r="E33" s="32">
        <v>200</v>
      </c>
      <c r="F33" s="32"/>
      <c r="G33" s="33"/>
    </row>
    <row r="34" spans="2:7" s="10" customFormat="1" ht="45">
      <c r="B34" s="20">
        <v>70.03</v>
      </c>
      <c r="C34" s="21" t="s">
        <v>44</v>
      </c>
      <c r="D34" s="31" t="s">
        <v>45</v>
      </c>
      <c r="E34" s="32">
        <v>1</v>
      </c>
      <c r="F34" s="32"/>
      <c r="G34" s="33"/>
    </row>
    <row r="35" spans="2:7" s="10" customFormat="1" ht="43.5" customHeight="1">
      <c r="B35" s="20">
        <v>70.05</v>
      </c>
      <c r="C35" s="21" t="s">
        <v>46</v>
      </c>
      <c r="D35" s="31" t="s">
        <v>45</v>
      </c>
      <c r="E35" s="32">
        <v>1</v>
      </c>
      <c r="F35" s="32"/>
      <c r="G35" s="33"/>
    </row>
    <row r="36" spans="2:7" s="10" customFormat="1" ht="15.75">
      <c r="B36" s="37"/>
      <c r="C36" s="38" t="s">
        <v>47</v>
      </c>
      <c r="D36" s="39"/>
      <c r="E36" s="40"/>
      <c r="F36" s="40"/>
      <c r="G36" s="41"/>
    </row>
    <row r="37" spans="2:7" s="10" customFormat="1" ht="15.75">
      <c r="B37" s="15">
        <v>8000</v>
      </c>
      <c r="C37" s="27" t="s">
        <v>48</v>
      </c>
      <c r="D37" s="34"/>
      <c r="E37" s="35"/>
      <c r="F37" s="35"/>
      <c r="G37" s="36"/>
    </row>
    <row r="38" spans="2:7" s="10" customFormat="1" ht="45">
      <c r="B38" s="20">
        <v>80.010000000000005</v>
      </c>
      <c r="C38" s="21" t="s">
        <v>49</v>
      </c>
      <c r="D38" s="17"/>
      <c r="E38" s="18"/>
      <c r="F38" s="18"/>
      <c r="G38" s="19"/>
    </row>
    <row r="39" spans="2:7" s="10" customFormat="1" ht="15.75">
      <c r="B39" s="20" t="s">
        <v>19</v>
      </c>
      <c r="C39" s="21" t="s">
        <v>50</v>
      </c>
      <c r="D39" s="17" t="s">
        <v>51</v>
      </c>
      <c r="E39" s="18">
        <v>1</v>
      </c>
      <c r="F39" s="18"/>
      <c r="G39" s="33"/>
    </row>
    <row r="40" spans="2:7" s="10" customFormat="1" ht="60" customHeight="1">
      <c r="B40" s="20">
        <v>80.02</v>
      </c>
      <c r="C40" s="21" t="s">
        <v>52</v>
      </c>
      <c r="D40" s="17"/>
      <c r="E40" s="18"/>
      <c r="F40" s="18"/>
      <c r="G40" s="19"/>
    </row>
    <row r="41" spans="2:7" s="10" customFormat="1" ht="15.75">
      <c r="B41" s="20" t="s">
        <v>19</v>
      </c>
      <c r="C41" s="21" t="s">
        <v>53</v>
      </c>
      <c r="D41" s="17" t="s">
        <v>51</v>
      </c>
      <c r="E41" s="18">
        <v>2</v>
      </c>
      <c r="F41" s="18"/>
      <c r="G41" s="33"/>
    </row>
    <row r="42" spans="2:7" s="10" customFormat="1" ht="15.75">
      <c r="B42" s="22"/>
      <c r="C42" s="23" t="s">
        <v>54</v>
      </c>
      <c r="D42" s="24"/>
      <c r="E42" s="25"/>
      <c r="F42" s="25"/>
      <c r="G42" s="26"/>
    </row>
    <row r="43" spans="2:7" s="10" customFormat="1" ht="15.75">
      <c r="B43" s="15">
        <v>9000</v>
      </c>
      <c r="C43" s="27" t="s">
        <v>55</v>
      </c>
      <c r="D43" s="34"/>
      <c r="E43" s="35"/>
      <c r="F43" s="35"/>
      <c r="G43" s="36"/>
    </row>
    <row r="44" spans="2:7" s="42" customFormat="1">
      <c r="B44" s="20">
        <v>90.01</v>
      </c>
      <c r="C44" s="21" t="s">
        <v>56</v>
      </c>
      <c r="D44" s="17"/>
      <c r="E44" s="18"/>
      <c r="F44" s="18"/>
      <c r="G44" s="19"/>
    </row>
    <row r="45" spans="2:7" s="42" customFormat="1">
      <c r="B45" s="20"/>
      <c r="C45" s="21" t="s">
        <v>57</v>
      </c>
      <c r="D45" s="17"/>
      <c r="E45" s="18"/>
      <c r="F45" s="18"/>
      <c r="G45" s="19"/>
    </row>
    <row r="46" spans="2:7" s="42" customFormat="1">
      <c r="B46" s="20" t="s">
        <v>19</v>
      </c>
      <c r="C46" s="21" t="s">
        <v>58</v>
      </c>
      <c r="D46" s="17" t="s">
        <v>21</v>
      </c>
      <c r="E46" s="18">
        <f>(19*6)+(19*6)</f>
        <v>228</v>
      </c>
      <c r="F46" s="18"/>
      <c r="G46" s="19"/>
    </row>
    <row r="47" spans="2:7" s="10" customFormat="1" ht="15.75">
      <c r="B47" s="22"/>
      <c r="C47" s="23" t="s">
        <v>59</v>
      </c>
      <c r="D47" s="24"/>
      <c r="E47" s="25"/>
      <c r="F47" s="25"/>
      <c r="G47" s="26"/>
    </row>
    <row r="48" spans="2:7" s="42" customFormat="1" ht="15.75">
      <c r="B48" s="15">
        <v>10000</v>
      </c>
      <c r="C48" s="27" t="s">
        <v>60</v>
      </c>
      <c r="D48" s="34"/>
      <c r="E48" s="35"/>
      <c r="F48" s="35"/>
      <c r="G48" s="36"/>
    </row>
    <row r="49" spans="1:256" s="42" customFormat="1">
      <c r="B49" s="20">
        <v>100.01</v>
      </c>
      <c r="C49" s="21" t="s">
        <v>61</v>
      </c>
      <c r="D49" s="17"/>
      <c r="E49" s="18"/>
      <c r="F49" s="18"/>
      <c r="G49" s="19"/>
    </row>
    <row r="50" spans="1:256" s="42" customFormat="1" ht="54.75" customHeight="1">
      <c r="B50" s="20"/>
      <c r="C50" s="21" t="s">
        <v>62</v>
      </c>
      <c r="D50" s="17"/>
      <c r="E50" s="18"/>
      <c r="F50" s="18"/>
      <c r="G50" s="19"/>
    </row>
    <row r="51" spans="1:256" s="42" customFormat="1">
      <c r="B51" s="20" t="s">
        <v>12</v>
      </c>
      <c r="C51" s="21" t="s">
        <v>63</v>
      </c>
      <c r="D51" s="17"/>
      <c r="E51" s="18"/>
      <c r="F51" s="18"/>
      <c r="G51" s="19"/>
    </row>
    <row r="52" spans="1:256" s="42" customFormat="1">
      <c r="B52" s="20"/>
      <c r="C52" s="21" t="s">
        <v>64</v>
      </c>
      <c r="D52" s="17"/>
      <c r="E52" s="18"/>
      <c r="F52" s="18"/>
      <c r="G52" s="19"/>
    </row>
    <row r="53" spans="1:256" s="42" customFormat="1">
      <c r="B53" s="20"/>
      <c r="C53" s="21" t="s">
        <v>28</v>
      </c>
      <c r="D53" s="17" t="s">
        <v>21</v>
      </c>
      <c r="E53" s="18">
        <f>(12*4)-(1.1*2.2)-(1*1.2)-(1*1.2)</f>
        <v>43.179999999999993</v>
      </c>
      <c r="F53" s="43"/>
      <c r="G53" s="19"/>
    </row>
    <row r="54" spans="1:256" s="42" customFormat="1">
      <c r="B54" s="20" t="s">
        <v>65</v>
      </c>
      <c r="C54" s="21" t="s">
        <v>66</v>
      </c>
      <c r="D54" s="17"/>
      <c r="E54" s="43"/>
      <c r="F54" s="43"/>
      <c r="G54" s="43"/>
    </row>
    <row r="55" spans="1:256">
      <c r="A55"/>
      <c r="B55" s="20"/>
      <c r="C55" s="44" t="s">
        <v>67</v>
      </c>
      <c r="D55" s="17" t="s">
        <v>21</v>
      </c>
      <c r="E55" s="18">
        <f>E53</f>
        <v>43.179999999999993</v>
      </c>
      <c r="F55" s="43"/>
      <c r="G55" s="19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</row>
    <row r="56" spans="1:256" s="10" customFormat="1" ht="15.75">
      <c r="B56" s="37"/>
      <c r="C56" s="38" t="s">
        <v>68</v>
      </c>
      <c r="D56" s="39"/>
      <c r="E56" s="45"/>
      <c r="F56" s="45"/>
      <c r="G56" s="45"/>
    </row>
    <row r="57" spans="1:256" s="42" customFormat="1" ht="15.75">
      <c r="B57" s="15">
        <v>15000</v>
      </c>
      <c r="C57" s="27" t="s">
        <v>69</v>
      </c>
      <c r="D57" s="34"/>
      <c r="E57" s="35"/>
      <c r="F57" s="35"/>
      <c r="G57" s="36"/>
    </row>
    <row r="58" spans="1:256" s="42" customFormat="1" ht="51" customHeight="1">
      <c r="B58" s="20">
        <v>150.01</v>
      </c>
      <c r="C58" s="21" t="s">
        <v>70</v>
      </c>
      <c r="D58" s="17"/>
      <c r="E58" s="18"/>
      <c r="F58" s="18"/>
      <c r="G58" s="19"/>
    </row>
    <row r="59" spans="1:256">
      <c r="A59"/>
      <c r="B59" s="20" t="s">
        <v>71</v>
      </c>
      <c r="C59" s="21" t="s">
        <v>72</v>
      </c>
      <c r="D59" s="17"/>
      <c r="E59" s="18"/>
      <c r="F59" s="18"/>
      <c r="G59" s="1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</row>
    <row r="60" spans="1:256" s="10" customFormat="1" ht="15.75">
      <c r="B60" s="20" t="s">
        <v>19</v>
      </c>
      <c r="C60" s="21" t="s">
        <v>73</v>
      </c>
      <c r="D60" s="17" t="s">
        <v>74</v>
      </c>
      <c r="E60" s="18">
        <v>50</v>
      </c>
      <c r="F60" s="18"/>
      <c r="G60" s="19"/>
    </row>
    <row r="61" spans="1:256" s="42" customFormat="1" ht="15.75">
      <c r="B61" s="22"/>
      <c r="C61" s="23" t="s">
        <v>75</v>
      </c>
      <c r="D61" s="24"/>
      <c r="E61" s="25"/>
      <c r="F61" s="25"/>
      <c r="G61" s="46"/>
    </row>
    <row r="62" spans="1:256" s="42" customFormat="1" ht="18">
      <c r="B62" s="47"/>
      <c r="C62" s="48" t="s">
        <v>76</v>
      </c>
      <c r="D62" s="47"/>
      <c r="E62" s="49"/>
      <c r="F62" s="49"/>
      <c r="G62" s="50"/>
    </row>
    <row r="63" spans="1:256" ht="15.75">
      <c r="A63"/>
      <c r="B63" s="37"/>
      <c r="C63" s="38"/>
      <c r="D63" s="39"/>
      <c r="E63" s="40"/>
      <c r="F63" s="40"/>
      <c r="G63" s="41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</row>
    <row r="64" spans="1:256" s="6" customFormat="1" ht="16.5" customHeight="1">
      <c r="B64" s="47"/>
      <c r="C64" s="48"/>
      <c r="D64" s="47"/>
      <c r="E64" s="49"/>
      <c r="F64" s="49"/>
      <c r="G64" s="50"/>
    </row>
    <row r="65" spans="1:7" s="51" customFormat="1" ht="15.75">
      <c r="B65" s="52"/>
      <c r="C65" s="53"/>
      <c r="D65" s="54"/>
      <c r="E65" s="54"/>
      <c r="F65" s="54"/>
      <c r="G65" s="54"/>
    </row>
    <row r="66" spans="1:7" s="55" customFormat="1" ht="16.5">
      <c r="B66" s="56" t="s">
        <v>77</v>
      </c>
      <c r="C66" s="57"/>
      <c r="D66" s="57"/>
      <c r="E66" s="57"/>
      <c r="F66" s="57"/>
      <c r="G66" s="58"/>
    </row>
    <row r="67" spans="1:7" s="51" customFormat="1" ht="30">
      <c r="B67" s="59" t="s">
        <v>78</v>
      </c>
      <c r="C67" s="60" t="s">
        <v>79</v>
      </c>
      <c r="D67" s="61"/>
      <c r="E67" s="61"/>
      <c r="F67" s="61"/>
      <c r="G67" s="62"/>
    </row>
    <row r="68" spans="1:7" s="42" customFormat="1" ht="30">
      <c r="B68" s="59" t="s">
        <v>71</v>
      </c>
      <c r="C68" s="60" t="s">
        <v>80</v>
      </c>
      <c r="D68" s="61"/>
      <c r="E68" s="61"/>
      <c r="F68" s="61"/>
      <c r="G68" s="62"/>
    </row>
    <row r="69" spans="1:7" s="51" customFormat="1" ht="30">
      <c r="B69" s="59" t="s">
        <v>81</v>
      </c>
      <c r="C69" s="60" t="s">
        <v>82</v>
      </c>
      <c r="D69" s="61"/>
      <c r="E69" s="61"/>
      <c r="F69" s="61"/>
      <c r="G69" s="62"/>
    </row>
    <row r="70" spans="1:7" s="10" customFormat="1" ht="9.6" customHeight="1">
      <c r="B70" s="52"/>
      <c r="C70" s="53"/>
      <c r="D70" s="54"/>
      <c r="E70" s="54"/>
      <c r="F70" s="54"/>
      <c r="G70" s="54"/>
    </row>
    <row r="71" spans="1:7" s="54" customFormat="1" ht="16.350000000000001" customHeight="1">
      <c r="A71" s="11"/>
      <c r="B71" s="52"/>
      <c r="C71" s="53"/>
    </row>
    <row r="73" spans="1:7" s="54" customFormat="1" ht="18" customHeight="1">
      <c r="A73" s="11"/>
      <c r="B73" s="52"/>
      <c r="C73" s="53"/>
    </row>
    <row r="106" ht="87" customHeight="1"/>
  </sheetData>
  <conditionalFormatting sqref="G32">
    <cfRule type="cellIs" dxfId="4" priority="2" stopIfTrue="1" operator="equal">
      <formula>0</formula>
    </cfRule>
  </conditionalFormatting>
  <conditionalFormatting sqref="G6:G8 G26:G30">
    <cfRule type="cellIs" dxfId="3" priority="3" stopIfTrue="1" operator="equal">
      <formula>0</formula>
    </cfRule>
  </conditionalFormatting>
  <conditionalFormatting sqref="G43:G46">
    <cfRule type="cellIs" dxfId="2" priority="1" stopIfTrue="1" operator="equal">
      <formula>0</formula>
    </cfRule>
  </conditionalFormatting>
  <conditionalFormatting sqref="G37:G38 G40">
    <cfRule type="cellIs" dxfId="1" priority="4" stopIfTrue="1" operator="equal">
      <formula>0</formula>
    </cfRule>
  </conditionalFormatting>
  <conditionalFormatting sqref="G10:G24">
    <cfRule type="cellIs" dxfId="0" priority="5" stopIfTrue="1" operator="equal">
      <formula>0</formula>
    </cfRule>
  </conditionalFormatting>
  <printOptions horizontalCentered="1"/>
  <pageMargins left="0.5" right="0.25" top="0.90277777777777801" bottom="0.64739583333333295" header="0.36875000000000002" footer="0.31496062992126"/>
  <pageSetup paperSize="9" scale="75" fitToWidth="0" fitToHeight="0" orientation="portrait" horizontalDpi="300" verticalDpi="300"/>
  <headerFooter>
    <oddHeader>&amp;C&amp;"Arial,Bold"&amp;14WORLD FOOD PROGRAME_x000D_
BILL OF QUANTITIES</oddHeader>
    <oddFooter>&amp;L&amp;"Arial,Bold"&amp;A&amp;R&amp;"Arial,Bold"&amp;P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Site 1</vt:lpstr>
      <vt:lpstr>'Site 1'!Print_Area</vt:lpstr>
      <vt:lpstr>'Site 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2025-01-27T10:10:35Z</dcterms:created>
  <dcterms:modified xsi:type="dcterms:W3CDTF">2025-01-27T10:14:05Z</dcterms:modified>
</cp:coreProperties>
</file>