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6608" windowHeight="8076"/>
  </bookViews>
  <sheets>
    <sheet name="Perimeter Wall" sheetId="3" r:id="rId1"/>
  </sheets>
  <definedNames>
    <definedName name="_xlnm.Print_Area" localSheetId="0">'Perimeter Wall'!$A$1:$F$24</definedName>
  </definedNames>
  <calcPr calcId="125725"/>
</workbook>
</file>

<file path=xl/calcChain.xml><?xml version="1.0" encoding="utf-8"?>
<calcChain xmlns="http://schemas.openxmlformats.org/spreadsheetml/2006/main">
  <c r="D19" i="3"/>
  <c r="D18"/>
  <c r="D17"/>
  <c r="D16"/>
  <c r="D15"/>
  <c r="D14"/>
  <c r="D12"/>
  <c r="D11"/>
  <c r="D10"/>
  <c r="D9"/>
  <c r="D8"/>
  <c r="D7"/>
  <c r="D5"/>
  <c r="D6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</calcChain>
</file>

<file path=xl/sharedStrings.xml><?xml version="1.0" encoding="utf-8"?>
<sst xmlns="http://schemas.openxmlformats.org/spreadsheetml/2006/main" count="52" uniqueCount="39">
  <si>
    <t>DATE:</t>
  </si>
  <si>
    <t>ITEM</t>
  </si>
  <si>
    <t>DESCRIPTION</t>
  </si>
  <si>
    <t>UNIT</t>
  </si>
  <si>
    <t>QTY</t>
  </si>
  <si>
    <t>RATE (USD)</t>
  </si>
  <si>
    <t>AMOUNT (USD)</t>
  </si>
  <si>
    <t>Ls</t>
  </si>
  <si>
    <t>LOC:</t>
  </si>
  <si>
    <r>
      <t>m</t>
    </r>
    <r>
      <rPr>
        <vertAlign val="superscript"/>
        <sz val="11"/>
        <rFont val="Plan"/>
      </rPr>
      <t>2</t>
    </r>
  </si>
  <si>
    <t>Total (USD)</t>
  </si>
  <si>
    <t>Fix formwork in columns</t>
  </si>
  <si>
    <t xml:space="preserve">Fix two layers of razor wire (0.6m diameter each) on the angle bars using binding wire </t>
  </si>
  <si>
    <t>Add Provisional Sum for unforeseen works including site clearance</t>
  </si>
  <si>
    <t>No</t>
  </si>
  <si>
    <t>Kgs</t>
  </si>
  <si>
    <r>
      <t>m</t>
    </r>
    <r>
      <rPr>
        <vertAlign val="superscript"/>
        <sz val="11"/>
        <rFont val="Plan"/>
      </rPr>
      <t>3</t>
    </r>
    <r>
      <rPr>
        <sz val="11"/>
        <color indexed="8"/>
        <rFont val="Calibri"/>
        <family val="2"/>
      </rPr>
      <t/>
    </r>
  </si>
  <si>
    <t>Pcs</t>
  </si>
  <si>
    <t>Rolls</t>
  </si>
  <si>
    <t>Y8 in columns as links</t>
  </si>
  <si>
    <t>Excavation of column bases size 600x600x800mm deep</t>
  </si>
  <si>
    <t>AAH-I/UNHCR WAREHOUSE, JUBA</t>
  </si>
  <si>
    <t xml:space="preserve">Y12 in bases </t>
  </si>
  <si>
    <t>Y12 in columns as main bars</t>
  </si>
  <si>
    <t>RC concrete (1:2:4) in column bases size 0.6x0.6x0.2m</t>
  </si>
  <si>
    <t>RC concrete (1:2:4) in column size 250x250mm</t>
  </si>
  <si>
    <t xml:space="preserve">Apply 12mm thick plaster ratio 1:3 on the newly constructed wall externally </t>
  </si>
  <si>
    <t>Ditto internally</t>
  </si>
  <si>
    <t xml:space="preserve">Fix 50x50mm x 0.8m high angle bars (Y shape)  on top of the masonry wall </t>
  </si>
  <si>
    <t>Construct 250mm wide x 150mm high concrete coping above the masonry wall</t>
  </si>
  <si>
    <t>Mts</t>
  </si>
  <si>
    <t>Construct masonry wall 3m high (including foundation wall) using 1:2 cement sand ratio and reinforced with hoop iron at alternate courses. The cost shall include 25mm thick expansion joints spaced at 2.5m apart</t>
  </si>
  <si>
    <t>Apply 3 coats of weather guard paint externally</t>
  </si>
  <si>
    <t>Fabricate and fix 5m x 2m high emergency metal gate, complete with framing, ironmongeries and painting</t>
  </si>
  <si>
    <t>Allow for fixing back the existing main entry gate, complete with painting</t>
  </si>
  <si>
    <t>Remove the existing razor wire and iron sheets along the fence (Fence is made of chain link &amp; poles with razor wire on top)</t>
  </si>
  <si>
    <t>Fabricate and install bar screen at the exit of run off drainage while allowing for a smooth box drain at the fence point</t>
  </si>
  <si>
    <t>BILL OF QUANTITIES FOR PROPOSED CONSTRUCTION OF 510M LONG PERIMETER FENCE AT AAH-I/UNHCR WAREHOUSE, JUBA (SUPPLY OF MATERIALS AND LABOUR)</t>
  </si>
  <si>
    <t>RATES</t>
  </si>
</sst>
</file>

<file path=xl/styles.xml><?xml version="1.0" encoding="utf-8"?>
<styleSheet xmlns="http://schemas.openxmlformats.org/spreadsheetml/2006/main">
  <numFmts count="5"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6" formatCode="#,##0.0"/>
    <numFmt numFmtId="184" formatCode="#,##0.0000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Narkisim"/>
      <family val="2"/>
      <charset val="177"/>
    </font>
    <font>
      <sz val="11"/>
      <name val="Arial"/>
      <family val="2"/>
    </font>
    <font>
      <sz val="11"/>
      <name val="Bookman Old Style"/>
      <family val="1"/>
    </font>
    <font>
      <b/>
      <sz val="11"/>
      <name val="Bookman Old Style"/>
      <family val="1"/>
    </font>
    <font>
      <vertAlign val="superscript"/>
      <sz val="11"/>
      <name val="Plan"/>
    </font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1"/>
      <color rgb="FFFF0000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71" fontId="8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0" fontId="3" fillId="0" borderId="0" xfId="0" applyFont="1" applyBorder="1"/>
    <xf numFmtId="0" fontId="3" fillId="2" borderId="0" xfId="0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184" fontId="2" fillId="0" borderId="0" xfId="0" applyNumberFormat="1" applyFont="1" applyBorder="1"/>
    <xf numFmtId="0" fontId="4" fillId="0" borderId="0" xfId="0" applyFont="1" applyBorder="1"/>
    <xf numFmtId="4" fontId="9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3" fontId="6" fillId="3" borderId="1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172" fontId="3" fillId="2" borderId="3" xfId="1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73" fontId="3" fillId="2" borderId="3" xfId="1" applyNumberFormat="1" applyFont="1" applyFill="1" applyBorder="1" applyAlignment="1">
      <alignment horizontal="center" vertical="center" wrapText="1"/>
    </xf>
    <xf numFmtId="171" fontId="3" fillId="2" borderId="3" xfId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17" fontId="3" fillId="4" borderId="3" xfId="0" quotePrefix="1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/>
    </xf>
    <xf numFmtId="172" fontId="3" fillId="4" borderId="8" xfId="1" applyNumberFormat="1" applyFont="1" applyFill="1" applyBorder="1" applyAlignment="1">
      <alignment horizontal="center" vertical="center" wrapText="1"/>
    </xf>
    <xf numFmtId="172" fontId="3" fillId="4" borderId="9" xfId="1" applyNumberFormat="1" applyFont="1" applyFill="1" applyBorder="1" applyAlignment="1">
      <alignment horizontal="center" vertical="center" wrapText="1"/>
    </xf>
    <xf numFmtId="172" fontId="3" fillId="4" borderId="10" xfId="1" applyNumberFormat="1" applyFont="1" applyFill="1" applyBorder="1" applyAlignment="1">
      <alignment horizontal="center" vertical="center" wrapText="1"/>
    </xf>
    <xf numFmtId="172" fontId="3" fillId="4" borderId="11" xfId="1" applyNumberFormat="1" applyFont="1" applyFill="1" applyBorder="1" applyAlignment="1">
      <alignment horizontal="center" vertical="center" wrapText="1"/>
    </xf>
    <xf numFmtId="17" fontId="3" fillId="4" borderId="12" xfId="0" quotePrefix="1" applyNumberFormat="1" applyFont="1" applyFill="1" applyBorder="1" applyAlignment="1">
      <alignment horizontal="center" vertical="center" wrapText="1"/>
    </xf>
    <xf numFmtId="17" fontId="3" fillId="4" borderId="13" xfId="0" quotePrefix="1" applyNumberFormat="1" applyFont="1" applyFill="1" applyBorder="1" applyAlignment="1">
      <alignment horizontal="center" vertical="center" wrapText="1"/>
    </xf>
    <xf numFmtId="17" fontId="3" fillId="4" borderId="14" xfId="0" quotePrefix="1" applyNumberFormat="1" applyFont="1" applyFill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left" vertical="center"/>
    </xf>
    <xf numFmtId="4" fontId="9" fillId="0" borderId="0" xfId="0" applyNumberFormat="1" applyFont="1" applyAlignment="1">
      <alignment horizontal="left" vertical="center"/>
    </xf>
    <xf numFmtId="171" fontId="5" fillId="0" borderId="1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17" fontId="3" fillId="4" borderId="12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1"/>
  <sheetViews>
    <sheetView tabSelected="1" view="pageBreakPreview" zoomScale="90" zoomScaleNormal="100" zoomScaleSheetLayoutView="90" workbookViewId="0">
      <selection activeCell="E12" sqref="E12"/>
    </sheetView>
  </sheetViews>
  <sheetFormatPr defaultColWidth="9.109375" defaultRowHeight="13.2"/>
  <cols>
    <col min="1" max="1" width="10.109375" style="3" customWidth="1"/>
    <col min="2" max="2" width="50.109375" style="3" customWidth="1"/>
    <col min="3" max="3" width="9" style="4" customWidth="1"/>
    <col min="4" max="4" width="10" style="4" customWidth="1"/>
    <col min="5" max="5" width="10.33203125" style="4" customWidth="1"/>
    <col min="6" max="6" width="13" style="4" customWidth="1"/>
    <col min="7" max="7" width="14.33203125" style="3" bestFit="1" customWidth="1"/>
    <col min="8" max="8" width="14.109375" style="3" bestFit="1" customWidth="1"/>
    <col min="9" max="9" width="16.109375" style="3" bestFit="1" customWidth="1"/>
    <col min="10" max="16384" width="9.109375" style="3"/>
  </cols>
  <sheetData>
    <row r="1" spans="1:8" s="6" customFormat="1" ht="33.6" customHeight="1">
      <c r="A1" s="33" t="s">
        <v>37</v>
      </c>
      <c r="B1" s="34"/>
      <c r="C1" s="22" t="s">
        <v>8</v>
      </c>
      <c r="D1" s="37" t="s">
        <v>21</v>
      </c>
      <c r="E1" s="38"/>
      <c r="F1" s="39"/>
    </row>
    <row r="2" spans="1:8" s="1" customFormat="1" ht="24.6" customHeight="1">
      <c r="A2" s="35"/>
      <c r="B2" s="36"/>
      <c r="C2" s="23" t="s">
        <v>0</v>
      </c>
      <c r="D2" s="28"/>
      <c r="E2" s="44" t="s">
        <v>38</v>
      </c>
      <c r="F2" s="39"/>
    </row>
    <row r="3" spans="1:8" s="2" customFormat="1" ht="37.5" customHeight="1">
      <c r="A3" s="17" t="s">
        <v>1</v>
      </c>
      <c r="B3" s="18" t="s">
        <v>2</v>
      </c>
      <c r="C3" s="19" t="s">
        <v>3</v>
      </c>
      <c r="D3" s="20" t="s">
        <v>4</v>
      </c>
      <c r="E3" s="21" t="s">
        <v>5</v>
      </c>
      <c r="F3" s="21" t="s">
        <v>6</v>
      </c>
    </row>
    <row r="4" spans="1:8" s="7" customFormat="1" ht="41.4">
      <c r="A4" s="42">
        <v>1.1000000000000001</v>
      </c>
      <c r="B4" s="9" t="s">
        <v>35</v>
      </c>
      <c r="C4" s="8" t="s">
        <v>7</v>
      </c>
      <c r="D4" s="10">
        <v>1</v>
      </c>
      <c r="E4" s="10"/>
      <c r="F4" s="11"/>
    </row>
    <row r="5" spans="1:8" s="7" customFormat="1" ht="31.2" customHeight="1">
      <c r="A5" s="43">
        <f>A4+0.01</f>
        <v>1.1100000000000001</v>
      </c>
      <c r="B5" s="9" t="s">
        <v>20</v>
      </c>
      <c r="C5" s="8" t="s">
        <v>16</v>
      </c>
      <c r="D5" s="10">
        <f>0.6*0.6*0.8*210</f>
        <v>60.48</v>
      </c>
      <c r="E5" s="10"/>
      <c r="F5" s="11"/>
      <c r="G5" s="40"/>
      <c r="H5" s="41"/>
    </row>
    <row r="6" spans="1:8" s="7" customFormat="1" ht="23.4" customHeight="1">
      <c r="A6" s="43">
        <f t="shared" ref="A6:A23" si="0">A5+0.01</f>
        <v>1.1200000000000001</v>
      </c>
      <c r="B6" s="9" t="s">
        <v>11</v>
      </c>
      <c r="C6" s="8" t="s">
        <v>9</v>
      </c>
      <c r="D6" s="24">
        <f>0.2*0.2*3*D5*2</f>
        <v>14.515200000000002</v>
      </c>
      <c r="E6" s="10"/>
      <c r="F6" s="11"/>
    </row>
    <row r="7" spans="1:8" s="7" customFormat="1" ht="24" customHeight="1">
      <c r="A7" s="43">
        <f t="shared" si="0"/>
        <v>1.1300000000000001</v>
      </c>
      <c r="B7" s="9" t="s">
        <v>22</v>
      </c>
      <c r="C7" s="8" t="s">
        <v>15</v>
      </c>
      <c r="D7" s="10">
        <f>0.8*3*2*210*0.86</f>
        <v>866.88000000000011</v>
      </c>
      <c r="E7" s="31"/>
      <c r="F7" s="32"/>
    </row>
    <row r="8" spans="1:8" s="7" customFormat="1" ht="24" customHeight="1">
      <c r="A8" s="43">
        <f t="shared" si="0"/>
        <v>1.1400000000000001</v>
      </c>
      <c r="B8" s="9" t="s">
        <v>23</v>
      </c>
      <c r="C8" s="8" t="s">
        <v>15</v>
      </c>
      <c r="D8" s="10">
        <f>2.6*4*210*0.86</f>
        <v>1878.24</v>
      </c>
      <c r="E8" s="31"/>
      <c r="F8" s="32"/>
    </row>
    <row r="9" spans="1:8" s="12" customFormat="1" ht="24" customHeight="1">
      <c r="A9" s="43">
        <f t="shared" si="0"/>
        <v>1.1500000000000001</v>
      </c>
      <c r="B9" s="9" t="s">
        <v>19</v>
      </c>
      <c r="C9" s="14" t="s">
        <v>15</v>
      </c>
      <c r="D9" s="16">
        <f>(2.6/0.2)*1.2*0.4*210</f>
        <v>1310.4000000000001</v>
      </c>
      <c r="E9" s="31"/>
      <c r="F9" s="32"/>
    </row>
    <row r="10" spans="1:8" s="7" customFormat="1" ht="30" customHeight="1">
      <c r="A10" s="43">
        <f t="shared" si="0"/>
        <v>1.1600000000000001</v>
      </c>
      <c r="B10" s="9" t="s">
        <v>24</v>
      </c>
      <c r="C10" s="8" t="s">
        <v>16</v>
      </c>
      <c r="D10" s="24">
        <f>(0.6*0.6*0.2*210)</f>
        <v>15.12</v>
      </c>
      <c r="E10" s="10"/>
      <c r="F10" s="11"/>
    </row>
    <row r="11" spans="1:8" s="7" customFormat="1" ht="22.8" customHeight="1">
      <c r="A11" s="43">
        <f t="shared" si="0"/>
        <v>1.1700000000000002</v>
      </c>
      <c r="B11" s="9" t="s">
        <v>25</v>
      </c>
      <c r="C11" s="8" t="s">
        <v>16</v>
      </c>
      <c r="D11" s="24">
        <f>(0.25*0.25*2.6*210)</f>
        <v>34.125</v>
      </c>
      <c r="E11" s="10"/>
      <c r="F11" s="11"/>
    </row>
    <row r="12" spans="1:8" s="7" customFormat="1" ht="73.8" customHeight="1">
      <c r="A12" s="43">
        <f t="shared" si="0"/>
        <v>1.1800000000000002</v>
      </c>
      <c r="B12" s="9" t="s">
        <v>31</v>
      </c>
      <c r="C12" s="8" t="s">
        <v>9</v>
      </c>
      <c r="D12" s="24">
        <f>510*3</f>
        <v>1530</v>
      </c>
      <c r="E12" s="10"/>
      <c r="F12" s="11"/>
    </row>
    <row r="13" spans="1:8" s="7" customFormat="1" ht="35.4" customHeight="1">
      <c r="A13" s="43">
        <f t="shared" si="0"/>
        <v>1.1900000000000002</v>
      </c>
      <c r="B13" s="9" t="s">
        <v>29</v>
      </c>
      <c r="C13" s="8" t="s">
        <v>30</v>
      </c>
      <c r="D13" s="24">
        <v>510</v>
      </c>
      <c r="E13" s="10"/>
      <c r="F13" s="11"/>
    </row>
    <row r="14" spans="1:8" s="7" customFormat="1" ht="35.4" customHeight="1">
      <c r="A14" s="42">
        <f t="shared" si="0"/>
        <v>1.2000000000000002</v>
      </c>
      <c r="B14" s="9" t="s">
        <v>26</v>
      </c>
      <c r="C14" s="8" t="s">
        <v>9</v>
      </c>
      <c r="D14" s="10">
        <f>510*2.5</f>
        <v>1275</v>
      </c>
      <c r="E14" s="31"/>
      <c r="F14" s="32"/>
    </row>
    <row r="15" spans="1:8" s="7" customFormat="1" ht="24" customHeight="1">
      <c r="A15" s="43">
        <f t="shared" si="0"/>
        <v>1.2100000000000002</v>
      </c>
      <c r="B15" s="9" t="s">
        <v>27</v>
      </c>
      <c r="C15" s="8" t="s">
        <v>9</v>
      </c>
      <c r="D15" s="10">
        <f>510*2.5</f>
        <v>1275</v>
      </c>
      <c r="E15" s="31"/>
      <c r="F15" s="32"/>
    </row>
    <row r="16" spans="1:8" s="7" customFormat="1" ht="24.6" customHeight="1">
      <c r="A16" s="43">
        <f t="shared" si="0"/>
        <v>1.2200000000000002</v>
      </c>
      <c r="B16" s="9" t="s">
        <v>32</v>
      </c>
      <c r="C16" s="8" t="s">
        <v>9</v>
      </c>
      <c r="D16" s="10">
        <f>510*2.5</f>
        <v>1275</v>
      </c>
      <c r="E16" s="31"/>
      <c r="F16" s="32"/>
    </row>
    <row r="17" spans="1:6" s="7" customFormat="1" ht="24" customHeight="1">
      <c r="A17" s="43">
        <f t="shared" si="0"/>
        <v>1.2300000000000002</v>
      </c>
      <c r="B17" s="9" t="s">
        <v>27</v>
      </c>
      <c r="C17" s="8" t="s">
        <v>9</v>
      </c>
      <c r="D17" s="10">
        <f>510*2.5</f>
        <v>1275</v>
      </c>
      <c r="E17" s="31"/>
      <c r="F17" s="32"/>
    </row>
    <row r="18" spans="1:6" s="7" customFormat="1" ht="27.6">
      <c r="A18" s="43">
        <f t="shared" si="0"/>
        <v>1.2400000000000002</v>
      </c>
      <c r="B18" s="15" t="s">
        <v>28</v>
      </c>
      <c r="C18" s="14" t="s">
        <v>17</v>
      </c>
      <c r="D18" s="16">
        <f>510/2.5</f>
        <v>204</v>
      </c>
      <c r="E18" s="10"/>
      <c r="F18" s="11"/>
    </row>
    <row r="19" spans="1:6" s="7" customFormat="1" ht="33.6" customHeight="1">
      <c r="A19" s="43">
        <f t="shared" si="0"/>
        <v>1.2500000000000002</v>
      </c>
      <c r="B19" s="9" t="s">
        <v>12</v>
      </c>
      <c r="C19" s="8" t="s">
        <v>18</v>
      </c>
      <c r="D19" s="10">
        <f>510/6*2</f>
        <v>170</v>
      </c>
      <c r="E19" s="10"/>
      <c r="F19" s="11"/>
    </row>
    <row r="20" spans="1:6" s="7" customFormat="1" ht="43.8" customHeight="1">
      <c r="A20" s="43">
        <f t="shared" si="0"/>
        <v>1.2600000000000002</v>
      </c>
      <c r="B20" s="9" t="s">
        <v>33</v>
      </c>
      <c r="C20" s="8" t="s">
        <v>14</v>
      </c>
      <c r="D20" s="10">
        <v>1</v>
      </c>
      <c r="E20" s="10"/>
      <c r="F20" s="11"/>
    </row>
    <row r="21" spans="1:6" s="7" customFormat="1" ht="27.6">
      <c r="A21" s="43">
        <f t="shared" si="0"/>
        <v>1.2700000000000002</v>
      </c>
      <c r="B21" s="9" t="s">
        <v>34</v>
      </c>
      <c r="C21" s="8" t="s">
        <v>14</v>
      </c>
      <c r="D21" s="10">
        <v>1</v>
      </c>
      <c r="E21" s="10"/>
      <c r="F21" s="11"/>
    </row>
    <row r="22" spans="1:6" s="7" customFormat="1" ht="34.200000000000003" customHeight="1">
      <c r="A22" s="43">
        <f t="shared" si="0"/>
        <v>1.2800000000000002</v>
      </c>
      <c r="B22" s="9" t="s">
        <v>13</v>
      </c>
      <c r="C22" s="8" t="s">
        <v>7</v>
      </c>
      <c r="D22" s="10">
        <v>1</v>
      </c>
      <c r="E22" s="10"/>
      <c r="F22" s="11"/>
    </row>
    <row r="23" spans="1:6" s="7" customFormat="1" ht="41.4">
      <c r="A23" s="43">
        <f t="shared" si="0"/>
        <v>1.2900000000000003</v>
      </c>
      <c r="B23" s="29" t="s">
        <v>36</v>
      </c>
      <c r="C23" s="30" t="s">
        <v>7</v>
      </c>
      <c r="D23" s="10">
        <v>1</v>
      </c>
      <c r="E23" s="10"/>
      <c r="F23" s="11"/>
    </row>
    <row r="24" spans="1:6" s="7" customFormat="1" ht="24" customHeight="1">
      <c r="A24" s="8"/>
      <c r="B24" s="25" t="s">
        <v>10</v>
      </c>
      <c r="C24" s="26"/>
      <c r="D24" s="26"/>
      <c r="E24" s="27"/>
      <c r="F24" s="13"/>
    </row>
    <row r="25" spans="1:6" ht="20.100000000000001" customHeight="1"/>
    <row r="26" spans="1:6" ht="20.100000000000001" customHeight="1"/>
    <row r="27" spans="1:6" ht="20.100000000000001" customHeight="1">
      <c r="C27" s="5"/>
    </row>
    <row r="28" spans="1:6" ht="20.100000000000001" customHeight="1"/>
    <row r="29" spans="1:6" ht="20.100000000000001" customHeight="1"/>
    <row r="30" spans="1:6" ht="20.100000000000001" customHeight="1"/>
    <row r="31" spans="1:6" ht="20.100000000000001" customHeight="1"/>
    <row r="32" spans="1: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</sheetData>
  <mergeCells count="4">
    <mergeCell ref="A1:B2"/>
    <mergeCell ref="D1:F1"/>
    <mergeCell ref="E2:F2"/>
    <mergeCell ref="G5:H5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Perimeter Wall</vt:lpstr>
      <vt:lpstr>'Perimeter Wall'!Print_Area</vt:lpstr>
    </vt:vector>
  </TitlesOfParts>
  <Company>UNHCR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 Ariyo Cummings</dc:creator>
  <cp:lastModifiedBy>Evode Muligo</cp:lastModifiedBy>
  <cp:lastPrinted>2017-11-09T06:32:35Z</cp:lastPrinted>
  <dcterms:created xsi:type="dcterms:W3CDTF">2016-02-29T09:29:00Z</dcterms:created>
  <dcterms:modified xsi:type="dcterms:W3CDTF">2017-11-09T06:34:23Z</dcterms:modified>
</cp:coreProperties>
</file>